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didord\Desktop\RECURSOS FINANCIEROS\COORDINACIÓN FINANCIERA 2020\INFORMES\"/>
    </mc:Choice>
  </mc:AlternateContent>
  <xr:revisionPtr revIDLastSave="0" documentId="13_ncr:1_{BBAD5662-8578-47E1-B8E1-BB803460D319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Hoja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5" i="3" l="1"/>
  <c r="L156" i="3"/>
  <c r="L153" i="3"/>
  <c r="L152" i="3"/>
  <c r="L149" i="3"/>
  <c r="L150" i="3"/>
  <c r="L146" i="3"/>
  <c r="L147" i="3"/>
  <c r="L143" i="3"/>
  <c r="L141" i="3"/>
  <c r="L139" i="3"/>
  <c r="I138" i="3"/>
  <c r="L135" i="3"/>
  <c r="L132" i="3"/>
  <c r="L133" i="3"/>
  <c r="L134" i="3"/>
  <c r="I132" i="3" l="1"/>
  <c r="I133" i="3"/>
  <c r="I134" i="3"/>
  <c r="I135" i="3"/>
  <c r="F135" i="3"/>
  <c r="F132" i="3"/>
  <c r="F133" i="3"/>
  <c r="F134" i="3"/>
  <c r="F127" i="3"/>
  <c r="F126" i="3" l="1"/>
  <c r="L126" i="3" s="1"/>
  <c r="I126" i="3" l="1"/>
  <c r="F32" i="3"/>
  <c r="F118" i="3" l="1"/>
  <c r="F119" i="3"/>
  <c r="F116" i="3"/>
  <c r="F113" i="3"/>
  <c r="F104" i="3"/>
  <c r="F105" i="3"/>
  <c r="F106" i="3"/>
  <c r="F107" i="3"/>
  <c r="F108" i="3"/>
  <c r="F112" i="3"/>
  <c r="F103" i="3"/>
  <c r="F102" i="3"/>
  <c r="F101" i="3"/>
  <c r="F100" i="3"/>
  <c r="F90" i="3"/>
  <c r="F84" i="3"/>
  <c r="F76" i="3"/>
  <c r="F74" i="3"/>
  <c r="F53" i="3"/>
  <c r="F55" i="3"/>
  <c r="F51" i="3"/>
  <c r="F50" i="3"/>
  <c r="F49" i="3"/>
  <c r="F48" i="3"/>
  <c r="F47" i="3"/>
  <c r="F46" i="3"/>
  <c r="F45" i="3"/>
  <c r="F42" i="3"/>
  <c r="L42" i="3" s="1"/>
  <c r="F43" i="3"/>
  <c r="L43" i="3" s="1"/>
  <c r="F44" i="3"/>
  <c r="L44" i="3" s="1"/>
  <c r="F41" i="3"/>
  <c r="F40" i="3"/>
  <c r="L40" i="3" s="1"/>
  <c r="F39" i="3"/>
  <c r="F37" i="3"/>
  <c r="F38" i="3"/>
  <c r="L38" i="3" s="1"/>
  <c r="F35" i="3"/>
  <c r="F36" i="3"/>
  <c r="L36" i="3" s="1"/>
  <c r="F34" i="3"/>
  <c r="F33" i="3"/>
  <c r="F31" i="3"/>
  <c r="L31" i="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3" i="3"/>
  <c r="F10" i="3"/>
  <c r="F11" i="3"/>
  <c r="L11" i="3" s="1"/>
  <c r="F9" i="3"/>
  <c r="F8" i="3"/>
  <c r="F156" i="3"/>
  <c r="I156" i="3" s="1"/>
  <c r="F155" i="3"/>
  <c r="I155" i="3" s="1"/>
  <c r="F154" i="3"/>
  <c r="F153" i="3"/>
  <c r="I153" i="3" s="1"/>
  <c r="F152" i="3"/>
  <c r="F151" i="3"/>
  <c r="F150" i="3"/>
  <c r="I150" i="3" s="1"/>
  <c r="F148" i="3"/>
  <c r="F149" i="3"/>
  <c r="F147" i="3"/>
  <c r="I147" i="3" s="1"/>
  <c r="F146" i="3"/>
  <c r="I146" i="3" s="1"/>
  <c r="F145" i="3"/>
  <c r="F144" i="3"/>
  <c r="F143" i="3"/>
  <c r="I143" i="3" s="1"/>
  <c r="F142" i="3"/>
  <c r="F141" i="3"/>
  <c r="I141" i="3" s="1"/>
  <c r="F140" i="3"/>
  <c r="F139" i="3"/>
  <c r="I139" i="3" s="1"/>
  <c r="F138" i="3"/>
  <c r="F137" i="3"/>
  <c r="I137" i="3" s="1"/>
  <c r="F136" i="3"/>
  <c r="I136" i="3" s="1"/>
  <c r="F131" i="3"/>
  <c r="F130" i="3"/>
  <c r="F129" i="3"/>
  <c r="F128" i="3"/>
  <c r="F125" i="3"/>
  <c r="F124" i="3"/>
  <c r="L124" i="3" s="1"/>
  <c r="F123" i="3"/>
  <c r="F122" i="3"/>
  <c r="L122" i="3" s="1"/>
  <c r="F121" i="3"/>
  <c r="L121" i="3" s="1"/>
  <c r="F120" i="3"/>
  <c r="E117" i="3"/>
  <c r="F117" i="3" s="1"/>
  <c r="E115" i="3"/>
  <c r="F115" i="3" s="1"/>
  <c r="E114" i="3"/>
  <c r="F114" i="3" s="1"/>
  <c r="E112" i="3"/>
  <c r="E111" i="3"/>
  <c r="F111" i="3" s="1"/>
  <c r="E110" i="3"/>
  <c r="F110" i="3" s="1"/>
  <c r="E109" i="3"/>
  <c r="F109" i="3" s="1"/>
  <c r="E108" i="3"/>
  <c r="E104" i="3"/>
  <c r="E100" i="3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89" i="3"/>
  <c r="F89" i="3" s="1"/>
  <c r="E88" i="3"/>
  <c r="F88" i="3" s="1"/>
  <c r="E87" i="3"/>
  <c r="F87" i="3" s="1"/>
  <c r="E86" i="3"/>
  <c r="F86" i="3" s="1"/>
  <c r="D86" i="3"/>
  <c r="E85" i="3"/>
  <c r="F85" i="3" s="1"/>
  <c r="E84" i="3"/>
  <c r="E83" i="3"/>
  <c r="F83" i="3" s="1"/>
  <c r="E82" i="3"/>
  <c r="F82" i="3" s="1"/>
  <c r="E77" i="3"/>
  <c r="F77" i="3" s="1"/>
  <c r="E78" i="3"/>
  <c r="F78" i="3" s="1"/>
  <c r="E79" i="3"/>
  <c r="F79" i="3" s="1"/>
  <c r="E80" i="3"/>
  <c r="F80" i="3" s="1"/>
  <c r="E81" i="3"/>
  <c r="F81" i="3" s="1"/>
  <c r="E76" i="3"/>
  <c r="E75" i="3"/>
  <c r="F75" i="3" s="1"/>
  <c r="E73" i="3"/>
  <c r="F73" i="3" s="1"/>
  <c r="E72" i="3"/>
  <c r="F72" i="3" s="1"/>
  <c r="E71" i="3"/>
  <c r="F71" i="3" s="1"/>
  <c r="E70" i="3"/>
  <c r="F70" i="3" s="1"/>
  <c r="E69" i="3"/>
  <c r="F69" i="3" s="1"/>
  <c r="E65" i="3"/>
  <c r="F65" i="3" s="1"/>
  <c r="E66" i="3"/>
  <c r="F66" i="3" s="1"/>
  <c r="E67" i="3"/>
  <c r="F67" i="3" s="1"/>
  <c r="E68" i="3"/>
  <c r="F68" i="3" s="1"/>
  <c r="E54" i="3"/>
  <c r="F54" i="3" s="1"/>
  <c r="E55" i="3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I63" i="3" s="1"/>
  <c r="E64" i="3"/>
  <c r="F64" i="3" s="1"/>
  <c r="E53" i="3"/>
  <c r="E52" i="3"/>
  <c r="F52" i="3" s="1"/>
  <c r="L128" i="3" l="1"/>
  <c r="I128" i="3"/>
  <c r="L129" i="3"/>
  <c r="I129" i="3"/>
  <c r="L131" i="3"/>
  <c r="I131" i="3"/>
  <c r="L137" i="3"/>
  <c r="L9" i="3"/>
  <c r="L10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L35" i="3"/>
  <c r="L37" i="3"/>
  <c r="L39" i="3"/>
  <c r="L41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3" i="3"/>
  <c r="L125" i="3"/>
  <c r="L127" i="3"/>
  <c r="L130" i="3"/>
  <c r="L136" i="3"/>
  <c r="L138" i="3"/>
  <c r="L140" i="3"/>
  <c r="L142" i="3"/>
  <c r="L144" i="3"/>
  <c r="L145" i="3"/>
  <c r="L148" i="3"/>
  <c r="L151" i="3"/>
  <c r="L154" i="3"/>
  <c r="L8" i="3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7" i="3"/>
  <c r="I130" i="3"/>
  <c r="I140" i="3"/>
  <c r="I142" i="3"/>
  <c r="I144" i="3"/>
  <c r="I145" i="3"/>
  <c r="I148" i="3"/>
  <c r="I149" i="3"/>
  <c r="I151" i="3"/>
  <c r="I152" i="3"/>
  <c r="I154" i="3"/>
  <c r="I8" i="3"/>
</calcChain>
</file>

<file path=xl/sharedStrings.xml><?xml version="1.0" encoding="utf-8"?>
<sst xmlns="http://schemas.openxmlformats.org/spreadsheetml/2006/main" count="319" uniqueCount="317">
  <si>
    <t>EJECUCION DE GASTOS</t>
  </si>
  <si>
    <t>UNIDAD_EJECUTORA 01</t>
  </si>
  <si>
    <t>GASTOS DE FUNCIONAMIENTO</t>
  </si>
  <si>
    <t>Factores constitutivos de salario</t>
  </si>
  <si>
    <t>GASTOS</t>
  </si>
  <si>
    <t>Gastos de personal</t>
  </si>
  <si>
    <t>Planta de personal permanente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</si>
  <si>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</si>
  <si>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</si>
  <si>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</si>
  <si>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</si>
  <si>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</si>
  <si>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</si>
  <si>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</si>
  <si>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</si>
  <si>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</si>
  <si>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Factores salariales especiales</t>
  </si>
  <si>
    <t>Prima de antigüedad</t>
  </si>
  <si>
    <t>Prima Técnica</t>
  </si>
  <si>
    <t>Prima Semestral</t>
  </si>
  <si>
    <t>Contribuciones inherentes a la nómina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</si>
  <si>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</si>
  <si>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</si>
  <si>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</si>
  <si>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</si>
  <si>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</si>
  <si>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</si>
  <si>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</si>
  <si>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</si>
  <si>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</si>
  <si>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</si>
  <si>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</si>
  <si>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</si>
  <si>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</si>
  <si>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</si>
  <si>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</si>
  <si>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</si>
  <si>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</si>
  <si>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</si>
  <si>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técnicos</t>
  </si>
  <si>
    <t>Aportes a escuelas industriales e institutos técnicos de funcionarios</t>
  </si>
  <si>
    <t>Remuneraciones no constitutivas de factor salarial</t>
  </si>
  <si>
    <t>Indemnización por vacaciones</t>
  </si>
  <si>
    <t>Bonificación por recreación</t>
  </si>
  <si>
    <t>Reconocimiento por permanencia en el servicio público - Bogotá D.C.</t>
  </si>
  <si>
    <t>Reconocimiento por Coordinación</t>
  </si>
  <si>
    <t>Adquisición de bienes y servicios</t>
  </si>
  <si>
    <t>Adquisición de activos no financieros</t>
  </si>
  <si>
    <t>Activos fijos</t>
  </si>
  <si>
    <t>Maquinaria y equipo</t>
  </si>
  <si>
    <t>Maquinaria para uso general</t>
  </si>
  <si>
    <t>Maquinaria de oficina, contabilidad e informática</t>
  </si>
  <si>
    <t>Maquinaria y aparatos eléctricos</t>
  </si>
  <si>
    <t>Adquisiciones diferentes de activos no financieros</t>
  </si>
  <si>
    <t>Materiales y suministros</t>
  </si>
  <si>
    <t>Productos alimenticios, bebidas y tabaco; textiles, prendas de vestir y produ</t>
  </si>
  <si>
    <t>Artículos textiles (excepto prendas de vestir)</t>
  </si>
  <si>
    <t>Dotación (prendas de vestir y calzado)</t>
  </si>
  <si>
    <t>Otros bienes transportables (excepto productos metálicos, maquinaria y equipo</t>
  </si>
  <si>
    <t>Pasta o pulpa, papel y productos de papel; impresos y artúculos relacionados</t>
  </si>
  <si>
    <t>Productos de hornos de coque, de refinación de petróleo y combustible</t>
  </si>
  <si>
    <t>Productos de caucho y plástico</t>
  </si>
  <si>
    <t>Muebles; otros bienes transportables n.c.p.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</si>
  <si>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</si>
  <si>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</si>
  <si>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transporte de pasajeros</t>
  </si>
  <si>
    <t>Servicios de alquiler de vehículos de transporte con operario</t>
  </si>
  <si>
    <t>Servicios postales y de mensajería</t>
  </si>
  <si>
    <t>Servicios de mensajería</t>
  </si>
  <si>
    <t>Servicios financieros y servicios conexos, servicios inmobiliarios y servicios de leasing</t>
  </si>
  <si>
    <t>Servicios financieros y servicios conexos</t>
  </si>
  <si>
    <t>Servicios de seguros de vehículos automotores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</si>
  <si>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</si>
  <si>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</si>
  <si>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</si>
  <si>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</si>
  <si>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inmobiliarios</t>
  </si>
  <si>
    <t>Servicios de alquiler o arrendamiento con o sin opción de compra relativos abienes inmuebles no residenciales propios o arrendados</t>
  </si>
  <si>
    <t>Servicios de arrendamiento o alquiler sin operario</t>
  </si>
  <si>
    <t>Derechos de uso de productos de propiedad intelectual y otros productos similares</t>
  </si>
  <si>
    <t>Servicios prestados a las empresas y servicios de producción</t>
  </si>
  <si>
    <t>Servicios jurídicos y contables</t>
  </si>
  <si>
    <t>Servicios de documentación y certificación jurídica</t>
  </si>
  <si>
    <t>Otros servicios profesionales, científicos y técnicos</t>
  </si>
  <si>
    <t>Servicios de consultoría en administración y servicios de gestión; serviciosde tecnología de la información</t>
  </si>
  <si>
    <t>Servicios de suministro de infraestructura de hosting y de tecnología de la información (TI)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</si>
  <si>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</si>
  <si>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</si>
  <si>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</si>
  <si>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</si>
  <si>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</si>
  <si>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transmisión de programas de radio y televisión</t>
  </si>
  <si>
    <t>Servicios de soporte</t>
  </si>
  <si>
    <t>Servicios de protección (guardas de seguridad)</t>
  </si>
  <si>
    <t>Servicios de limpieza general</t>
  </si>
  <si>
    <t>Servicios de copia y reproducción</t>
  </si>
  <si>
    <t>Servicios de organización y asistencia de convenciones y ferias</t>
  </si>
  <si>
    <t>Servicios de mantenimiento, reparación e instalación (excepto servicios de construcción)</t>
  </si>
  <si>
    <t>Servicios de mantenimiento y reparación de computadores y equipo periférico</t>
  </si>
  <si>
    <t>Servicios de mantenimiento y reparación de otra maquinaria y otro equipo</t>
  </si>
  <si>
    <t>Servicios de reparación de otros bienes</t>
  </si>
  <si>
    <t>Servicios de reparación general y mantenimiento</t>
  </si>
  <si>
    <t>Servicios administrativos del Gobierno</t>
  </si>
  <si>
    <t>Otros servicios públicos generales del Gobierno n.c.p.</t>
  </si>
  <si>
    <t>Energía</t>
  </si>
  <si>
    <t>Acueducto y alcantarillado</t>
  </si>
  <si>
    <t>Aseo</t>
  </si>
  <si>
    <t>Viáticos y gastos de viaje</t>
  </si>
  <si>
    <t>Capacitación</t>
  </si>
  <si>
    <t>Bienestar e incentivos</t>
  </si>
  <si>
    <t>Salud Ocupacional</t>
  </si>
  <si>
    <t>Gastos diversos</t>
  </si>
  <si>
    <t>Impuestos</t>
  </si>
  <si>
    <t>Impuesto de vehículos</t>
  </si>
  <si>
    <t>INVERSIÓN</t>
  </si>
  <si>
    <t>DIRECTA</t>
  </si>
  <si>
    <t>Bogotá Mejor Para Todos</t>
  </si>
  <si>
    <t>Pilar Igualdad de calidad de vida</t>
  </si>
  <si>
    <t>Mejores oportunidades para el desarrollo a través de la cultura, la recreación y el deporte</t>
  </si>
  <si>
    <t>Fortalecimiento de los procesos y de agentes de formación del sector</t>
  </si>
  <si>
    <t>Fomento y gestión para el desarrollo cultural</t>
  </si>
  <si>
    <t>Lectura, escritura y redes de conocimiento</t>
  </si>
  <si>
    <t>Pilar Democracia urbana</t>
  </si>
  <si>
    <t>Espacio público, derecho de todos</t>
  </si>
  <si>
    <t>Patrimonio e Infraestructura cultural fortalecida</t>
  </si>
  <si>
    <t>Pilar Construcción de comunidad y cultura ciudadana</t>
  </si>
  <si>
    <t>Cambio cultural y construcción del tejido social para la vida</t>
  </si>
  <si>
    <t>Saberes sociales para la cultura ciudadana y la transformación cultural</t>
  </si>
  <si>
    <t>Poblaciones diversas e interculturales</t>
  </si>
  <si>
    <t>Comunidades culturales para la paz</t>
  </si>
  <si>
    <t>Eje transversal Gobierno legítimo, fortalecimiento local y eficiencia</t>
  </si>
  <si>
    <t>Transparencia, gestión pública y servicio a la ciudadanía</t>
  </si>
  <si>
    <t>Transparencia y gestión pública para todos</t>
  </si>
  <si>
    <t>Modernización institucional</t>
  </si>
  <si>
    <t>Gobierno y ciudadanía digital</t>
  </si>
  <si>
    <t>Información y ciudadanía digital para todos</t>
  </si>
  <si>
    <t>Gobernanza e influencia local, regional e internacional</t>
  </si>
  <si>
    <t>Participación para la democracia cultural, recreativa y deportiva</t>
  </si>
  <si>
    <t>CÓDIGO</t>
  </si>
  <si>
    <t>NOMBRE</t>
  </si>
  <si>
    <t>INICIAL</t>
  </si>
  <si>
    <t>MODIFICACIONES</t>
  </si>
  <si>
    <t>APROPIACION DISPONIBLE</t>
  </si>
  <si>
    <t>COMPROMISOS MES</t>
  </si>
  <si>
    <t>COMPROMISOS ACUMULADOS</t>
  </si>
  <si>
    <t>GIRO MES</t>
  </si>
  <si>
    <t xml:space="preserve"> GIRO ACUMULADO</t>
  </si>
  <si>
    <t>3</t>
  </si>
  <si>
    <t>MES</t>
  </si>
  <si>
    <t>ACUMULADO</t>
  </si>
  <si>
    <t>3-1</t>
  </si>
  <si>
    <t>3-1-1</t>
  </si>
  <si>
    <t>3-1-1-01</t>
  </si>
  <si>
    <t>3-1-1-01-01</t>
  </si>
  <si>
    <t>3-1-1-01-01-01</t>
  </si>
  <si>
    <t>3-1-1-01-01-01-0001</t>
  </si>
  <si>
    <t>3-1-1-01-01-01-0004</t>
  </si>
  <si>
    <t>3-1-1-01-01-01-0005</t>
  </si>
  <si>
    <t>3-1-1-01-01-01-0006</t>
  </si>
  <si>
    <t>3-1-1-01-01-01-0007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</si>
  <si>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</si>
  <si>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</si>
  <si>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</si>
  <si>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</si>
  <si>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</si>
  <si>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</si>
  <si>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</si>
  <si>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</si>
  <si>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</si>
  <si>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</si>
  <si>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</si>
  <si>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</si>
  <si>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</si>
  <si>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</si>
  <si>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</si>
  <si>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</si>
  <si>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</si>
  <si>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</si>
  <si>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</si>
  <si>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</si>
  <si>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</si>
  <si>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</si>
  <si>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</si>
  <si>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</si>
  <si>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</si>
  <si>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3-1-1-01-02-08-0001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</si>
  <si>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</si>
  <si>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</si>
  <si>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</si>
  <si>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</si>
  <si>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</si>
  <si>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</si>
  <si>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3-1-1-01-03-07</t>
  </si>
  <si>
    <t>3-1-2</t>
  </si>
  <si>
    <t>3-1-2-01</t>
  </si>
  <si>
    <t>3-1-2-01-01</t>
  </si>
  <si>
    <t>3-1-2-01-01-01</t>
  </si>
  <si>
    <t>3-1-2-01-01-01-0003</t>
  </si>
  <si>
    <t>3-1-2-01-01-01-0005</t>
  </si>
  <si>
    <t>3-1-2-01-01-01-0006</t>
  </si>
  <si>
    <t>3-1-2-02</t>
  </si>
  <si>
    <t>3-1-2-02-01</t>
  </si>
  <si>
    <t>3-1-2-02-01-01</t>
  </si>
  <si>
    <t>3-1-2-02-01-01-0005</t>
  </si>
  <si>
    <t>3-1-2-02-01-01-0006</t>
  </si>
  <si>
    <t>3-1-2-02-01-02</t>
  </si>
  <si>
    <t>3-1-2-02-01-02-0002</t>
  </si>
  <si>
    <t>3-1-2-02-01-02-0003</t>
  </si>
  <si>
    <t>3-1-2-02-01-02-0006</t>
  </si>
  <si>
    <t>3-1-2-02-01-02-0008</t>
  </si>
  <si>
    <t>3-1-2-02-02</t>
  </si>
  <si>
    <t>3-1-2-02-02-01</t>
  </si>
  <si>
    <t>3-1-2-02-02-01-0002</t>
  </si>
  <si>
    <t>3-1-2-02-02-01-0004</t>
  </si>
  <si>
    <t>3-1-2-02-02-01-0006</t>
  </si>
  <si>
    <t>3-1-2-02-02-01-0006-001</t>
  </si>
  <si>
    <t>3-1-2-02-02-02</t>
  </si>
  <si>
    <t>3-1-2-02-02-02-0001</t>
  </si>
  <si>
    <t>3-1-2-02-02-02-0001-007</t>
  </si>
  <si>
    <t>3-1-2-02-02-02-0001-009</t>
  </si>
  <si>
    <t>3-1-2-02-02-02-0001-010</t>
  </si>
  <si>
    <t>3-1-2-02-02-02-0001-011</t>
  </si>
  <si>
    <t>3-1-2-02-02-02-0001-012</t>
  </si>
  <si>
    <t>3-1-2-02-02-02-0002</t>
  </si>
  <si>
    <t>3-1-2-02-02-02-0002-001</t>
  </si>
  <si>
    <t>3-1-2-02-02-02-0003</t>
  </si>
  <si>
    <t>3-1-2-02-02-02-0003-005</t>
  </si>
  <si>
    <t>3-1-2-02-02-03</t>
  </si>
  <si>
    <t>3-1-2-02-02-03-0002</t>
  </si>
  <si>
    <t>3-1-2-02-02-03-0002-001</t>
  </si>
  <si>
    <t>3-1-2-02-02-03-0003</t>
  </si>
  <si>
    <t>3-1-2-02-02-03-0003-001</t>
  </si>
  <si>
    <t>3-1-2-02-02-03-0003-004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</si>
  <si>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</si>
  <si>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</si>
  <si>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</si>
  <si>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</si>
  <si>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</si>
  <si>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3-1-2-02-02-03-0004-007</t>
  </si>
  <si>
    <t>3-1-2-02-02-03-0005</t>
  </si>
  <si>
    <t>3-1-2-02-02-03-0005-001</t>
  </si>
  <si>
    <t>3-1-2-02-02-03-0005-002</t>
  </si>
  <si>
    <t>3-1-2-02-02-03-0005-003</t>
  </si>
  <si>
    <t>3-1-2-02-02-03-0005-006</t>
  </si>
  <si>
    <t>3-1-2-02-02-03-0006</t>
  </si>
  <si>
    <t>3-1-2-02-02-03-0006-003</t>
  </si>
  <si>
    <t>3-1-2-02-02-03-0006-005</t>
  </si>
  <si>
    <t>3-1-2-02-02-03-0006-012</t>
  </si>
  <si>
    <t>3-1-2-02-02-03-0006-014</t>
  </si>
  <si>
    <t>3-1-2-02-02-04</t>
  </si>
  <si>
    <t>3-1-2-02-02-04-0001</t>
  </si>
  <si>
    <t>3-1-2-02-02-04-0001-001</t>
  </si>
  <si>
    <t>3-1-2-02-02-04-0001-002</t>
  </si>
  <si>
    <t>3-1-2-02-02-04-0001-003</t>
  </si>
  <si>
    <t>3-1-2-02-02-05</t>
  </si>
  <si>
    <t>3-1-2-02-02-06</t>
  </si>
  <si>
    <t>3-1-2-02-02-07</t>
  </si>
  <si>
    <t>3-1-2-02-02-08</t>
  </si>
  <si>
    <t>3-1-3</t>
  </si>
  <si>
    <t>3-1-3-01</t>
  </si>
  <si>
    <t>3-1-3-01-03</t>
  </si>
  <si>
    <t>3-3</t>
  </si>
  <si>
    <t>3-3-1</t>
  </si>
  <si>
    <t>3-3-1-15</t>
  </si>
  <si>
    <t>3-3-1-15-01</t>
  </si>
  <si>
    <t>3-3-1-15-01-11</t>
  </si>
  <si>
    <t>3-3-1-15-01-11-0997</t>
  </si>
  <si>
    <t>3-3-1-15-01-11-1008</t>
  </si>
  <si>
    <t>3-3-1-15-01-11-1011</t>
  </si>
  <si>
    <t>3-3-1-15-02</t>
  </si>
  <si>
    <t>3-3-1-15-02-17</t>
  </si>
  <si>
    <t>3-3-1-15-02-17-0992</t>
  </si>
  <si>
    <t>3-3-1-15-03</t>
  </si>
  <si>
    <t>3-3-1-15-03-25</t>
  </si>
  <si>
    <t>3-3-1-15-03-25-0987</t>
  </si>
  <si>
    <t>3-3-1-15-03-25-1016</t>
  </si>
  <si>
    <t>3-3-1-15-03-25-1137</t>
  </si>
  <si>
    <t>3-3-1-15-07</t>
  </si>
  <si>
    <t>3-3-1-15-07-42</t>
  </si>
  <si>
    <t>3-3-1-15-07-42-1009</t>
  </si>
  <si>
    <t>3-3-1-15-07-43</t>
  </si>
  <si>
    <t>3-3-1-15-07-43-1012</t>
  </si>
  <si>
    <t>3-3-1-15-07-44</t>
  </si>
  <si>
    <t>3-3-1-15-07-44-1007</t>
  </si>
  <si>
    <t>3-3-1-15-07-45</t>
  </si>
  <si>
    <t>3-3-1-15-07-45-1018</t>
  </si>
  <si>
    <t>102,853.00</t>
  </si>
  <si>
    <t>884,538.00</t>
  </si>
  <si>
    <t>5,211,314.00</t>
  </si>
  <si>
    <t>0.00</t>
  </si>
  <si>
    <t>3-3-1-15-01-11-1008-126</t>
  </si>
  <si>
    <t>Política de emprendimiento e industrias culturales y creativas</t>
  </si>
  <si>
    <t>3-3-1-15-01-11-1008-127</t>
  </si>
  <si>
    <t>Programa de Estímulos</t>
  </si>
  <si>
    <t>3-3-1-15-01-11-1011-125</t>
  </si>
  <si>
    <t>Plan Distrital de lectura y escritura</t>
  </si>
  <si>
    <t>3-3-1-15-03-25-0987-156</t>
  </si>
  <si>
    <t>Cultura ciudadana para la convivencia</t>
  </si>
  <si>
    <t>3-3-1-15-03-25-1016-157</t>
  </si>
  <si>
    <t>Intervención integral en territorios y poblaciones priorizadas a través de cultura, recreación y deporte</t>
  </si>
  <si>
    <t>3-3-1-15-03-25-1137-157</t>
  </si>
  <si>
    <t>Fortalecimiento a la Gestión pública efectiva y eficiente</t>
  </si>
  <si>
    <t>3-3-1-15-07-42-1009-185</t>
  </si>
  <si>
    <t>Fortalecimiento a la gestión</t>
  </si>
  <si>
    <t>3-3-1-15-07-43-1012-189</t>
  </si>
  <si>
    <t>M odernización administrativa</t>
  </si>
  <si>
    <t>3-3-1-15-07-44-1007-192</t>
  </si>
  <si>
    <t>Fortalecimiento institucional a través del uso de TIC</t>
  </si>
  <si>
    <t>3-3-1-15-07-45-1018-196</t>
  </si>
  <si>
    <t>Fortalecimiento local, gobernabilidad, gobernanza y participación ciudadana</t>
  </si>
  <si>
    <t>3-3-1-15-01-11-0997-124</t>
  </si>
  <si>
    <t>Formación para la transformación del ser</t>
  </si>
  <si>
    <t>3-3-1-15-02-17-0992-139</t>
  </si>
  <si>
    <t>Gestión de infraestructura cultural y deportiva nueva, rehabilitada y recuperada</t>
  </si>
  <si>
    <t>VIGENCIA MAYO DE 2020</t>
  </si>
  <si>
    <t>COMPANIA 119 - SECRETARÍA DE CULTURA, RECREACIÓN Y DEPORTE.</t>
  </si>
  <si>
    <t>SISTEMA DE PRESUPUESTO DISTRITAL - PREDIS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</si>
</sst>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&quot;$&quot;* #,##0_-;\-&quot;$&quot;* #,##0_-;_-&quot;$&quot;* &quot;-&quot;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4" fontId="0" fillId="0" borderId="0" xfId="1" applyFont="1" applyAlignment="1">
      <alignment horizontal="right"/>
    </xf>
    <xf numFmtId="0" fontId="0" fillId="3" borderId="0" xfId="0" applyFill="1"/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5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justify"/>
    </xf>
    <xf numFmtId="3" fontId="3" fillId="0" borderId="0" xfId="0" applyNumberFormat="1" applyFont="1"/>
    <xf numFmtId="3" fontId="3" fillId="3" borderId="0" xfId="0" applyNumberFormat="1" applyFont="1" applyFill="1"/>
    <xf numFmtId="3" fontId="3" fillId="0" borderId="0" xfId="0" applyNumberFormat="1" applyFont="1" applyAlignment="1">
      <alignment horizontal="right"/>
    </xf>
    <xf numFmtId="41" fontId="3" fillId="0" borderId="0" xfId="2" applyFont="1" applyAlignment="1">
      <alignment horizontal="right"/>
    </xf>
    <xf numFmtId="41" fontId="0" fillId="0" borderId="0" xfId="2" applyFont="1" applyAlignment="1">
      <alignment horizontal="right"/>
    </xf>
    <xf numFmtId="0" fontId="3" fillId="4" borderId="1" xfId="0" applyFont="1" applyFill="1" applyBorder="1" applyAlignment="1">
      <alignment horizontal="justify" vertical="top"/>
    </xf>
    <xf numFmtId="3" fontId="3" fillId="4" borderId="1" xfId="0" applyNumberFormat="1" applyFont="1" applyFill="1" applyBorder="1" applyAlignment="1">
      <alignment vertical="top"/>
    </xf>
    <xf numFmtId="3" fontId="3" fillId="4" borderId="1" xfId="0" applyNumberFormat="1" applyFont="1" applyFill="1" applyBorder="1" applyAlignment="1">
      <alignment horizontal="right" vertical="top"/>
    </xf>
    <xf numFmtId="41" fontId="3" fillId="4" borderId="1" xfId="2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vertical="top"/>
    </xf>
    <xf numFmtId="0" fontId="7" fillId="4" borderId="1" xfId="0" quotePrefix="1" applyFont="1" applyFill="1" applyBorder="1" applyAlignment="1">
      <alignment vertical="top"/>
    </xf>
    <xf numFmtId="0" fontId="7" fillId="4" borderId="1" xfId="0" applyFont="1" applyFill="1" applyBorder="1" applyAlignment="1">
      <alignment horizontal="justify" vertical="top"/>
    </xf>
    <xf numFmtId="3" fontId="7" fillId="4" borderId="1" xfId="0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>
      <alignment horizontal="right" vertical="top"/>
    </xf>
    <xf numFmtId="41" fontId="7" fillId="4" borderId="1" xfId="2" applyFont="1" applyFill="1" applyBorder="1" applyAlignment="1">
      <alignment horizontal="right" vertical="top"/>
    </xf>
    <xf numFmtId="2" fontId="7" fillId="4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right" vertical="center" wrapText="1"/>
    </xf>
    <xf numFmtId="165" fontId="1" fillId="5" borderId="1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right" vertical="center"/>
    </xf>
    <xf numFmtId="41" fontId="2" fillId="5" borderId="3" xfId="2" applyFont="1" applyFill="1" applyBorder="1" applyAlignment="1">
      <alignment horizontal="right" vertical="center"/>
    </xf>
    <xf numFmtId="3" fontId="2" fillId="5" borderId="3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"/>
  <sheetViews>
    <sheetView tabSelected="1" zoomScale="110" zoomScaleNormal="110" workbookViewId="0"/>
  </sheetViews>
  <sheetFormatPr baseColWidth="10" defaultRowHeight="15" x14ac:dyDescent="0.25"/>
  <cols>
    <col min="1" max="1" width="19.42578125" customWidth="1"/>
    <col min="2" max="2" width="24.7109375" style="10" customWidth="1"/>
    <col min="3" max="3" width="13.7109375" customWidth="1"/>
    <col min="4" max="4" width="13.85546875" style="2" customWidth="1"/>
    <col min="5" max="5" width="14" style="18" customWidth="1"/>
    <col min="6" max="6" width="14.140625" style="7" customWidth="1"/>
    <col min="7" max="7" width="15" style="5" customWidth="1"/>
    <col min="8" max="8" width="13.5703125" style="9" customWidth="1"/>
    <col min="9" max="9" width="7" customWidth="1"/>
    <col min="10" max="10" width="12.140625" customWidth="1"/>
    <col min="11" max="11" width="13.5703125" customWidth="1"/>
    <col min="12" max="12" width="6.42578125" customWidth="1"/>
  </cols>
  <sheetData>
    <row r="1" spans="1:12" x14ac:dyDescent="0.25">
      <c r="A1" s="12" t="s">
        <v>316</v>
      </c>
      <c r="B1" s="13"/>
      <c r="C1" s="14"/>
      <c r="D1" s="16"/>
      <c r="E1" s="17"/>
      <c r="F1" s="15"/>
      <c r="G1" s="4"/>
      <c r="H1" s="8"/>
      <c r="I1" s="2"/>
      <c r="J1" s="1"/>
      <c r="K1" s="1"/>
      <c r="L1" s="2"/>
    </row>
    <row r="2" spans="1:12" x14ac:dyDescent="0.25">
      <c r="A2" s="12" t="s">
        <v>0</v>
      </c>
      <c r="B2" s="13"/>
      <c r="C2" s="14"/>
      <c r="D2" s="16"/>
      <c r="E2" s="17"/>
      <c r="F2" s="15"/>
      <c r="G2" s="4"/>
      <c r="H2" s="8"/>
      <c r="I2" s="6"/>
      <c r="J2" s="1"/>
      <c r="K2" s="1"/>
      <c r="L2" s="2"/>
    </row>
    <row r="3" spans="1:12" x14ac:dyDescent="0.25">
      <c r="A3" s="44" t="s">
        <v>315</v>
      </c>
      <c r="B3" s="13"/>
      <c r="C3" s="14"/>
      <c r="D3" s="16"/>
      <c r="E3" s="17"/>
      <c r="F3" s="15"/>
      <c r="G3" s="4"/>
      <c r="H3" s="8"/>
      <c r="I3" s="2"/>
      <c r="J3" s="1"/>
      <c r="K3" s="1"/>
      <c r="L3" s="2"/>
    </row>
    <row r="4" spans="1:12" x14ac:dyDescent="0.25">
      <c r="A4" s="12" t="s">
        <v>1</v>
      </c>
      <c r="B4" s="13"/>
      <c r="C4" s="14"/>
      <c r="D4" s="16"/>
      <c r="E4" s="17"/>
      <c r="F4" s="15"/>
      <c r="G4" s="4"/>
      <c r="H4" s="8"/>
      <c r="I4" s="2"/>
      <c r="J4" s="1"/>
      <c r="K4" s="1"/>
      <c r="L4" s="2"/>
    </row>
    <row r="5" spans="1:12" x14ac:dyDescent="0.25">
      <c r="A5" s="12" t="s">
        <v>314</v>
      </c>
      <c r="B5" s="13"/>
      <c r="C5" s="14"/>
      <c r="D5" s="16"/>
      <c r="E5" s="17"/>
      <c r="F5" s="15"/>
      <c r="G5" s="4"/>
      <c r="H5" s="8"/>
      <c r="I5" s="2"/>
      <c r="J5" s="1"/>
      <c r="K5" s="1"/>
      <c r="L5" s="2"/>
    </row>
    <row r="6" spans="1:12" s="3" customFormat="1" ht="24" x14ac:dyDescent="0.2">
      <c r="A6" s="31" t="s">
        <v>138</v>
      </c>
      <c r="B6" s="31" t="s">
        <v>139</v>
      </c>
      <c r="C6" s="32" t="s">
        <v>140</v>
      </c>
      <c r="D6" s="39" t="s">
        <v>141</v>
      </c>
      <c r="E6" s="40"/>
      <c r="F6" s="33" t="s">
        <v>142</v>
      </c>
      <c r="G6" s="33" t="s">
        <v>143</v>
      </c>
      <c r="H6" s="42" t="s">
        <v>144</v>
      </c>
      <c r="I6" s="43"/>
      <c r="J6" s="34" t="s">
        <v>145</v>
      </c>
      <c r="K6" s="41" t="s">
        <v>146</v>
      </c>
      <c r="L6" s="41"/>
    </row>
    <row r="7" spans="1:12" s="3" customFormat="1" ht="12" x14ac:dyDescent="0.2">
      <c r="A7" s="31"/>
      <c r="B7" s="31"/>
      <c r="C7" s="32"/>
      <c r="D7" s="35" t="s">
        <v>148</v>
      </c>
      <c r="E7" s="36" t="s">
        <v>149</v>
      </c>
      <c r="F7" s="37"/>
      <c r="G7" s="33"/>
      <c r="H7" s="33"/>
      <c r="I7" s="38"/>
      <c r="J7" s="34"/>
      <c r="K7" s="34"/>
      <c r="L7" s="34"/>
    </row>
    <row r="8" spans="1:12" x14ac:dyDescent="0.25">
      <c r="A8" s="25" t="s">
        <v>147</v>
      </c>
      <c r="B8" s="26" t="s">
        <v>4</v>
      </c>
      <c r="C8" s="27">
        <v>138649603000</v>
      </c>
      <c r="D8" s="28">
        <v>-23101548283</v>
      </c>
      <c r="E8" s="29">
        <v>-21046763377</v>
      </c>
      <c r="F8" s="28">
        <f>+C8+E8</f>
        <v>117602839623</v>
      </c>
      <c r="G8" s="28">
        <v>9242901819</v>
      </c>
      <c r="H8" s="28">
        <v>46402391060</v>
      </c>
      <c r="I8" s="30">
        <f>+(H8/F8)*100</f>
        <v>39.456862783885462</v>
      </c>
      <c r="J8" s="27">
        <v>2157246679</v>
      </c>
      <c r="K8" s="27">
        <v>28465002055</v>
      </c>
      <c r="L8" s="30">
        <f>+(K8/F8)*100</f>
        <v>24.204349271029844</v>
      </c>
    </row>
    <row r="9" spans="1:12" x14ac:dyDescent="0.25">
      <c r="A9" s="24" t="s">
        <v>150</v>
      </c>
      <c r="B9" s="19" t="s">
        <v>2</v>
      </c>
      <c r="C9" s="20">
        <v>24224442000</v>
      </c>
      <c r="D9" s="21">
        <v>-388585500</v>
      </c>
      <c r="E9" s="22">
        <v>-388585500</v>
      </c>
      <c r="F9" s="21">
        <f>+C9+E9</f>
        <v>23835856500</v>
      </c>
      <c r="G9" s="21">
        <v>1662499421</v>
      </c>
      <c r="H9" s="21">
        <v>8367589015</v>
      </c>
      <c r="I9" s="23">
        <f t="shared" ref="I9:I72" si="0">+(H9/F9)*100</f>
        <v>35.105048627054792</v>
      </c>
      <c r="J9" s="20">
        <v>1304603021</v>
      </c>
      <c r="K9" s="20">
        <v>6400037294</v>
      </c>
      <c r="L9" s="23">
        <f t="shared" ref="L9:L72" si="1">+(K9/F9)*100</f>
        <v>26.850460750172751</v>
      </c>
    </row>
    <row r="10" spans="1:12" x14ac:dyDescent="0.25">
      <c r="A10" s="24" t="s">
        <v>151</v>
      </c>
      <c r="B10" s="19" t="s">
        <v>5</v>
      </c>
      <c r="C10" s="20">
        <v>20338072000</v>
      </c>
      <c r="D10" s="21">
        <v>0</v>
      </c>
      <c r="E10" s="22">
        <v>0</v>
      </c>
      <c r="F10" s="21">
        <f t="shared" ref="F10:F39" si="2">+C10+E10</f>
        <v>20338072000</v>
      </c>
      <c r="G10" s="21">
        <v>1142427923</v>
      </c>
      <c r="H10" s="21">
        <v>6096110990</v>
      </c>
      <c r="I10" s="23">
        <f t="shared" si="0"/>
        <v>29.973888331204652</v>
      </c>
      <c r="J10" s="20">
        <v>1159585316</v>
      </c>
      <c r="K10" s="20">
        <v>6046190284</v>
      </c>
      <c r="L10" s="23">
        <f t="shared" si="1"/>
        <v>29.728433865314273</v>
      </c>
    </row>
    <row r="11" spans="1:12" ht="24" x14ac:dyDescent="0.25">
      <c r="A11" s="24" t="s">
        <v>152</v>
      </c>
      <c r="B11" s="19" t="s">
        <v>6</v>
      </c>
      <c r="C11" s="20">
        <v>20338072000</v>
      </c>
      <c r="D11" s="21">
        <v>0</v>
      </c>
      <c r="E11" s="22">
        <v>0</v>
      </c>
      <c r="F11" s="21">
        <f t="shared" si="2"/>
        <v>20338072000</v>
      </c>
      <c r="G11" s="21">
        <v>1142427923</v>
      </c>
      <c r="H11" s="21">
        <v>6096110990</v>
      </c>
      <c r="I11" s="23">
        <f t="shared" si="0"/>
        <v>29.973888331204652</v>
      </c>
      <c r="J11" s="20">
        <v>1159585316</v>
      </c>
      <c r="K11" s="20">
        <v>6046190284</v>
      </c>
      <c r="L11" s="23">
        <f t="shared" ref="L11" si="3">+(K11/F11)*100</f>
        <v>29.728433865314273</v>
      </c>
    </row>
    <row r="12" spans="1:12" ht="24" x14ac:dyDescent="0.25">
      <c r="A12" s="24" t="s">
        <v>153</v>
      </c>
      <c r="B12" s="19" t="s">
        <v>3</v>
      </c>
      <c r="C12" s="20">
        <v>14687207000</v>
      </c>
      <c r="D12" s="21">
        <v>0</v>
      </c>
      <c r="E12" s="22">
        <v>-10759621</v>
      </c>
      <c r="F12" s="21">
        <f t="shared" si="2"/>
        <v>14676447379</v>
      </c>
      <c r="G12" s="21">
        <v>922039583</v>
      </c>
      <c r="H12" s="21">
        <v>4669969628</v>
      </c>
      <c r="I12" s="23">
        <f t="shared" si="0"/>
        <v>31.819482654106686</v>
      </c>
      <c r="J12" s="20">
        <v>928648169</v>
      </c>
      <c r="K12" s="20">
        <v>4620048922</v>
      </c>
      <c r="L12" s="23">
        <f t="shared" si="1"/>
        <v>31.47934103324393</v>
      </c>
    </row>
    <row r="13" spans="1:12" x14ac:dyDescent="0.25">
      <c r="A13" s="24" t="s">
        <v>154</v>
      </c>
      <c r="B13" s="19" t="s">
        <v>7</v>
      </c>
      <c r="C13" s="20">
        <v>10466914000</v>
      </c>
      <c r="D13" s="21">
        <v>0</v>
      </c>
      <c r="E13" s="22">
        <v>-10759621</v>
      </c>
      <c r="F13" s="21">
        <f t="shared" si="2"/>
        <v>10456154379</v>
      </c>
      <c r="G13" s="21">
        <v>710692815</v>
      </c>
      <c r="H13" s="21">
        <v>3627479874</v>
      </c>
      <c r="I13" s="23">
        <f t="shared" si="0"/>
        <v>34.692294533116133</v>
      </c>
      <c r="J13" s="20">
        <v>717301401</v>
      </c>
      <c r="K13" s="20">
        <v>3577911578</v>
      </c>
      <c r="L13" s="23">
        <f t="shared" si="1"/>
        <v>34.218235962409175</v>
      </c>
    </row>
    <row r="14" spans="1:12" x14ac:dyDescent="0.25">
      <c r="A14" s="24" t="s">
        <v>155</v>
      </c>
      <c r="B14" s="19" t="s">
        <v>8</v>
      </c>
      <c r="C14" s="20">
        <v>7657736000</v>
      </c>
      <c r="D14" s="21">
        <v>0</v>
      </c>
      <c r="E14" s="22">
        <v>0</v>
      </c>
      <c r="F14" s="21">
        <f t="shared" si="2"/>
        <v>7657736000</v>
      </c>
      <c r="G14" s="21">
        <v>608435447</v>
      </c>
      <c r="H14" s="21">
        <v>2939864174</v>
      </c>
      <c r="I14" s="23">
        <f t="shared" si="0"/>
        <v>38.390774688498006</v>
      </c>
      <c r="J14" s="20">
        <v>608796795</v>
      </c>
      <c r="K14" s="20">
        <v>2890295878</v>
      </c>
      <c r="L14" s="23">
        <f t="shared" si="1"/>
        <v>37.743477680609516</v>
      </c>
    </row>
    <row r="15" spans="1:12" x14ac:dyDescent="0.25">
      <c r="A15" s="24" t="s">
        <v>156</v>
      </c>
      <c r="B15" s="19" t="s">
        <v>9</v>
      </c>
      <c r="C15" s="20">
        <v>807087000</v>
      </c>
      <c r="D15" s="21">
        <v>0</v>
      </c>
      <c r="E15" s="22">
        <v>0</v>
      </c>
      <c r="F15" s="21">
        <f t="shared" si="2"/>
        <v>807087000</v>
      </c>
      <c r="G15" s="21">
        <v>63053788</v>
      </c>
      <c r="H15" s="21">
        <v>309005296</v>
      </c>
      <c r="I15" s="23">
        <f t="shared" si="0"/>
        <v>38.28649154304307</v>
      </c>
      <c r="J15" s="20">
        <v>63053788</v>
      </c>
      <c r="K15" s="20">
        <v>309005296</v>
      </c>
      <c r="L15" s="23">
        <f t="shared" si="1"/>
        <v>38.28649154304307</v>
      </c>
    </row>
    <row r="16" spans="1:12" ht="36" x14ac:dyDescent="0.25">
      <c r="A16" s="24" t="s">
        <v>157</v>
      </c>
      <c r="B16" s="19" t="s">
        <v>10</v>
      </c>
      <c r="C16" s="20">
        <v>67346000</v>
      </c>
      <c r="D16" s="21">
        <v>0</v>
      </c>
      <c r="E16" s="22">
        <v>-10759621</v>
      </c>
      <c r="F16" s="21">
        <f t="shared" si="2"/>
        <v>56586379</v>
      </c>
      <c r="G16" s="21">
        <v>0</v>
      </c>
      <c r="H16" s="21">
        <v>7030235</v>
      </c>
      <c r="I16" s="23">
        <f t="shared" si="0"/>
        <v>12.423899751563889</v>
      </c>
      <c r="J16" s="20">
        <v>0</v>
      </c>
      <c r="K16" s="20">
        <v>7030235</v>
      </c>
      <c r="L16" s="23">
        <f t="shared" si="1"/>
        <v>12.423899751563889</v>
      </c>
    </row>
    <row r="17" spans="1:12" x14ac:dyDescent="0.25">
      <c r="A17" s="24" t="s">
        <v>158</v>
      </c>
      <c r="B17" s="19" t="s">
        <v>11</v>
      </c>
      <c r="C17" s="20">
        <v>1160000</v>
      </c>
      <c r="D17" s="21">
        <v>0</v>
      </c>
      <c r="E17" s="22">
        <v>0</v>
      </c>
      <c r="F17" s="21">
        <f t="shared" si="2"/>
        <v>1160000</v>
      </c>
      <c r="G17" s="21" t="s">
        <v>286</v>
      </c>
      <c r="H17" s="21">
        <v>486837</v>
      </c>
      <c r="I17" s="23">
        <f t="shared" si="0"/>
        <v>41.968706896551723</v>
      </c>
      <c r="J17" s="20">
        <v>102853</v>
      </c>
      <c r="K17" s="20">
        <v>486837</v>
      </c>
      <c r="L17" s="23">
        <f t="shared" si="1"/>
        <v>41.968706896551723</v>
      </c>
    </row>
    <row r="18" spans="1:12" x14ac:dyDescent="0.25">
      <c r="A18" s="24" t="s">
        <v>159</v>
      </c>
      <c r="B18" s="19" t="s">
        <v>12</v>
      </c>
      <c r="C18" s="20">
        <v>16600000</v>
      </c>
      <c r="D18" s="21">
        <v>0</v>
      </c>
      <c r="E18" s="22">
        <v>0</v>
      </c>
      <c r="F18" s="21">
        <f t="shared" si="2"/>
        <v>16600000</v>
      </c>
      <c r="G18" s="21" t="s">
        <v>287</v>
      </c>
      <c r="H18" s="21">
        <v>4261130</v>
      </c>
      <c r="I18" s="23">
        <f t="shared" si="0"/>
        <v>25.6694578313253</v>
      </c>
      <c r="J18" s="20">
        <v>884538</v>
      </c>
      <c r="K18" s="20">
        <v>4261130</v>
      </c>
      <c r="L18" s="23">
        <f t="shared" si="1"/>
        <v>25.6694578313253</v>
      </c>
    </row>
    <row r="19" spans="1:12" ht="24" x14ac:dyDescent="0.25">
      <c r="A19" s="24" t="s">
        <v>160</v>
      </c>
      <c r="B19" s="19" t="s">
        <v>13</v>
      </c>
      <c r="C19" s="20">
        <v>252220000</v>
      </c>
      <c r="D19" s="21">
        <v>0</v>
      </c>
      <c r="E19" s="22">
        <v>0</v>
      </c>
      <c r="F19" s="21">
        <f t="shared" si="2"/>
        <v>252220000</v>
      </c>
      <c r="G19" s="21">
        <v>8330900</v>
      </c>
      <c r="H19" s="21">
        <v>130629081</v>
      </c>
      <c r="I19" s="23">
        <f t="shared" si="0"/>
        <v>51.791721909444135</v>
      </c>
      <c r="J19" s="20">
        <v>8330900</v>
      </c>
      <c r="K19" s="20">
        <v>130629081</v>
      </c>
      <c r="L19" s="23">
        <f t="shared" si="1"/>
        <v>51.791721909444135</v>
      </c>
    </row>
    <row r="20" spans="1:12" x14ac:dyDescent="0.25">
      <c r="A20" s="24" t="s">
        <v>161</v>
      </c>
      <c r="B20" s="19" t="s">
        <v>14</v>
      </c>
      <c r="C20" s="20">
        <v>1124826000</v>
      </c>
      <c r="D20" s="21">
        <v>0</v>
      </c>
      <c r="E20" s="22">
        <v>0</v>
      </c>
      <c r="F20" s="21">
        <f t="shared" si="2"/>
        <v>1124826000</v>
      </c>
      <c r="G20" s="21">
        <v>2240613</v>
      </c>
      <c r="H20" s="21">
        <v>14550455</v>
      </c>
      <c r="I20" s="23">
        <f t="shared" si="0"/>
        <v>1.293573850533327</v>
      </c>
      <c r="J20" s="20">
        <v>4209041</v>
      </c>
      <c r="K20" s="20">
        <v>14550455</v>
      </c>
      <c r="L20" s="23">
        <f t="shared" si="1"/>
        <v>1.293573850533327</v>
      </c>
    </row>
    <row r="21" spans="1:12" x14ac:dyDescent="0.25">
      <c r="A21" s="24" t="s">
        <v>162</v>
      </c>
      <c r="B21" s="19" t="s">
        <v>15</v>
      </c>
      <c r="C21" s="20">
        <v>539939000</v>
      </c>
      <c r="D21" s="21">
        <v>0</v>
      </c>
      <c r="E21" s="22">
        <v>0</v>
      </c>
      <c r="F21" s="21">
        <f t="shared" si="2"/>
        <v>539939000</v>
      </c>
      <c r="G21" s="21">
        <v>27644676</v>
      </c>
      <c r="H21" s="21">
        <v>221652666</v>
      </c>
      <c r="I21" s="23">
        <f t="shared" si="0"/>
        <v>41.051427290860637</v>
      </c>
      <c r="J21" s="20">
        <v>31923486</v>
      </c>
      <c r="K21" s="20">
        <v>221652666</v>
      </c>
      <c r="L21" s="23">
        <f t="shared" si="1"/>
        <v>41.051427290860637</v>
      </c>
    </row>
    <row r="22" spans="1:12" ht="24" x14ac:dyDescent="0.25">
      <c r="A22" s="24" t="s">
        <v>163</v>
      </c>
      <c r="B22" s="19" t="s">
        <v>16</v>
      </c>
      <c r="C22" s="20">
        <v>4220293000</v>
      </c>
      <c r="D22" s="21">
        <v>0</v>
      </c>
      <c r="E22" s="22">
        <v>0</v>
      </c>
      <c r="F22" s="21">
        <f t="shared" si="2"/>
        <v>4220293000</v>
      </c>
      <c r="G22" s="21">
        <v>211346768</v>
      </c>
      <c r="H22" s="21">
        <v>1042489754</v>
      </c>
      <c r="I22" s="23">
        <f t="shared" si="0"/>
        <v>24.701833593070432</v>
      </c>
      <c r="J22" s="20">
        <v>211346768</v>
      </c>
      <c r="K22" s="20">
        <v>1042137344</v>
      </c>
      <c r="L22" s="23">
        <f t="shared" si="1"/>
        <v>24.693483224979875</v>
      </c>
    </row>
    <row r="23" spans="1:12" x14ac:dyDescent="0.25">
      <c r="A23" s="24" t="s">
        <v>164</v>
      </c>
      <c r="B23" s="19" t="s">
        <v>17</v>
      </c>
      <c r="C23" s="20">
        <v>156588000</v>
      </c>
      <c r="D23" s="21">
        <v>0</v>
      </c>
      <c r="E23" s="22">
        <v>0</v>
      </c>
      <c r="F23" s="21">
        <f t="shared" si="2"/>
        <v>156588000</v>
      </c>
      <c r="G23" s="21">
        <v>13578639</v>
      </c>
      <c r="H23" s="21">
        <v>65217950</v>
      </c>
      <c r="I23" s="23">
        <f t="shared" si="0"/>
        <v>41.64939203514956</v>
      </c>
      <c r="J23" s="20">
        <v>13578639</v>
      </c>
      <c r="K23" s="20">
        <v>65209279</v>
      </c>
      <c r="L23" s="23">
        <f t="shared" si="1"/>
        <v>41.643854573785987</v>
      </c>
    </row>
    <row r="24" spans="1:12" x14ac:dyDescent="0.25">
      <c r="A24" s="24" t="s">
        <v>165</v>
      </c>
      <c r="B24" s="19" t="s">
        <v>18</v>
      </c>
      <c r="C24" s="20">
        <v>2821019000</v>
      </c>
      <c r="D24" s="21">
        <v>0</v>
      </c>
      <c r="E24" s="22">
        <v>0</v>
      </c>
      <c r="F24" s="21">
        <f t="shared" si="2"/>
        <v>2821019000</v>
      </c>
      <c r="G24" s="21">
        <v>197768129</v>
      </c>
      <c r="H24" s="21">
        <v>977271804</v>
      </c>
      <c r="I24" s="23">
        <f t="shared" si="0"/>
        <v>34.642510525451975</v>
      </c>
      <c r="J24" s="20">
        <v>197768129</v>
      </c>
      <c r="K24" s="20">
        <v>976928065</v>
      </c>
      <c r="L24" s="23">
        <f t="shared" si="1"/>
        <v>34.63032560220261</v>
      </c>
    </row>
    <row r="25" spans="1:12" x14ac:dyDescent="0.25">
      <c r="A25" s="24" t="s">
        <v>166</v>
      </c>
      <c r="B25" s="19" t="s">
        <v>19</v>
      </c>
      <c r="C25" s="20">
        <v>1242686000</v>
      </c>
      <c r="D25" s="21">
        <v>0</v>
      </c>
      <c r="E25" s="22">
        <v>0</v>
      </c>
      <c r="F25" s="21">
        <f t="shared" si="2"/>
        <v>1242686000</v>
      </c>
      <c r="G25" s="21">
        <v>0</v>
      </c>
      <c r="H25" s="21">
        <v>0</v>
      </c>
      <c r="I25" s="23">
        <f t="shared" si="0"/>
        <v>0</v>
      </c>
      <c r="J25" s="20">
        <v>0</v>
      </c>
      <c r="K25" s="20">
        <v>0</v>
      </c>
      <c r="L25" s="23">
        <f t="shared" si="1"/>
        <v>0</v>
      </c>
    </row>
    <row r="26" spans="1:12" ht="24" x14ac:dyDescent="0.25">
      <c r="A26" s="24" t="s">
        <v>167</v>
      </c>
      <c r="B26" s="19" t="s">
        <v>20</v>
      </c>
      <c r="C26" s="20">
        <v>5081133000</v>
      </c>
      <c r="D26" s="21">
        <v>0</v>
      </c>
      <c r="E26" s="22">
        <v>0</v>
      </c>
      <c r="F26" s="21">
        <f t="shared" si="2"/>
        <v>5081133000</v>
      </c>
      <c r="G26" s="21">
        <v>192463387</v>
      </c>
      <c r="H26" s="21">
        <v>1084400335</v>
      </c>
      <c r="I26" s="23">
        <f t="shared" si="0"/>
        <v>21.341703415360314</v>
      </c>
      <c r="J26" s="20">
        <v>196976541</v>
      </c>
      <c r="K26" s="20">
        <v>1084400335</v>
      </c>
      <c r="L26" s="23">
        <f t="shared" si="1"/>
        <v>21.341703415360314</v>
      </c>
    </row>
    <row r="27" spans="1:12" ht="24" x14ac:dyDescent="0.25">
      <c r="A27" s="24" t="s">
        <v>168</v>
      </c>
      <c r="B27" s="19" t="s">
        <v>21</v>
      </c>
      <c r="C27" s="20">
        <v>1414378000</v>
      </c>
      <c r="D27" s="21">
        <v>0</v>
      </c>
      <c r="E27" s="22">
        <v>0</v>
      </c>
      <c r="F27" s="21">
        <f t="shared" si="2"/>
        <v>1414378000</v>
      </c>
      <c r="G27" s="21">
        <v>20177561</v>
      </c>
      <c r="H27" s="21">
        <v>350253471</v>
      </c>
      <c r="I27" s="23">
        <f t="shared" si="0"/>
        <v>24.763781040146267</v>
      </c>
      <c r="J27" s="20">
        <v>21183248</v>
      </c>
      <c r="K27" s="20">
        <v>350253471</v>
      </c>
      <c r="L27" s="23">
        <f t="shared" si="1"/>
        <v>24.763781040146267</v>
      </c>
    </row>
    <row r="28" spans="1:12" ht="24" x14ac:dyDescent="0.25">
      <c r="A28" s="24" t="s">
        <v>169</v>
      </c>
      <c r="B28" s="19" t="s">
        <v>22</v>
      </c>
      <c r="C28" s="20">
        <v>731742000</v>
      </c>
      <c r="D28" s="21">
        <v>0</v>
      </c>
      <c r="E28" s="22">
        <v>0</v>
      </c>
      <c r="F28" s="21">
        <f t="shared" si="2"/>
        <v>731742000</v>
      </c>
      <c r="G28" s="21">
        <v>11699573</v>
      </c>
      <c r="H28" s="21">
        <v>198124854</v>
      </c>
      <c r="I28" s="23">
        <f t="shared" si="0"/>
        <v>27.075779988028572</v>
      </c>
      <c r="J28" s="20">
        <v>12236987</v>
      </c>
      <c r="K28" s="20">
        <v>198124854</v>
      </c>
      <c r="L28" s="23">
        <f t="shared" si="1"/>
        <v>27.075779988028572</v>
      </c>
    </row>
    <row r="29" spans="1:12" ht="24" x14ac:dyDescent="0.25">
      <c r="A29" s="24" t="s">
        <v>170</v>
      </c>
      <c r="B29" s="19" t="s">
        <v>23</v>
      </c>
      <c r="C29" s="20">
        <v>682636000</v>
      </c>
      <c r="D29" s="21">
        <v>0</v>
      </c>
      <c r="E29" s="22">
        <v>0</v>
      </c>
      <c r="F29" s="21">
        <f t="shared" si="2"/>
        <v>682636000</v>
      </c>
      <c r="G29" s="21">
        <v>8477988</v>
      </c>
      <c r="H29" s="21">
        <v>152128617</v>
      </c>
      <c r="I29" s="23">
        <f t="shared" si="0"/>
        <v>22.285466485799166</v>
      </c>
      <c r="J29" s="20">
        <v>8946261</v>
      </c>
      <c r="K29" s="20">
        <v>152128617</v>
      </c>
      <c r="L29" s="23">
        <f t="shared" si="1"/>
        <v>22.285466485799166</v>
      </c>
    </row>
    <row r="30" spans="1:12" ht="24" x14ac:dyDescent="0.25">
      <c r="A30" s="24" t="s">
        <v>171</v>
      </c>
      <c r="B30" s="19" t="s">
        <v>24</v>
      </c>
      <c r="C30" s="20">
        <v>1001872000</v>
      </c>
      <c r="D30" s="21">
        <v>0</v>
      </c>
      <c r="E30" s="22">
        <v>0</v>
      </c>
      <c r="F30" s="21">
        <f t="shared" si="2"/>
        <v>1001872000</v>
      </c>
      <c r="G30" s="21">
        <v>75877195</v>
      </c>
      <c r="H30" s="21">
        <v>306573932</v>
      </c>
      <c r="I30" s="23">
        <f t="shared" si="0"/>
        <v>30.600109794464764</v>
      </c>
      <c r="J30" s="20">
        <v>76589482</v>
      </c>
      <c r="K30" s="20">
        <v>306573932</v>
      </c>
      <c r="L30" s="23">
        <f t="shared" si="1"/>
        <v>30.600109794464764</v>
      </c>
    </row>
    <row r="31" spans="1:12" ht="24" x14ac:dyDescent="0.25">
      <c r="A31" s="24" t="s">
        <v>172</v>
      </c>
      <c r="B31" s="19" t="s">
        <v>25</v>
      </c>
      <c r="C31" s="20">
        <v>1001872000</v>
      </c>
      <c r="D31" s="21">
        <v>0</v>
      </c>
      <c r="E31" s="22">
        <v>0</v>
      </c>
      <c r="F31" s="21">
        <f t="shared" si="2"/>
        <v>1001872000</v>
      </c>
      <c r="G31" s="21">
        <v>75877195</v>
      </c>
      <c r="H31" s="21">
        <v>306573932</v>
      </c>
      <c r="I31" s="23">
        <f t="shared" si="0"/>
        <v>30.600109794464764</v>
      </c>
      <c r="J31" s="20">
        <v>76589482</v>
      </c>
      <c r="K31" s="20">
        <v>306573932</v>
      </c>
      <c r="L31" s="23">
        <f t="shared" ref="L31" si="4">+(K31/F31)*100</f>
        <v>30.600109794464764</v>
      </c>
    </row>
    <row r="32" spans="1:12" x14ac:dyDescent="0.25">
      <c r="A32" s="24" t="s">
        <v>173</v>
      </c>
      <c r="B32" s="19" t="s">
        <v>26</v>
      </c>
      <c r="C32" s="20">
        <v>1366476000</v>
      </c>
      <c r="D32" s="21">
        <v>0</v>
      </c>
      <c r="E32" s="22">
        <v>0</v>
      </c>
      <c r="F32" s="21">
        <f>+C32+E32</f>
        <v>1366476000</v>
      </c>
      <c r="G32" s="21">
        <v>11292231</v>
      </c>
      <c r="H32" s="21">
        <v>72436032</v>
      </c>
      <c r="I32" s="23">
        <f t="shared" si="0"/>
        <v>5.3009370087729311</v>
      </c>
      <c r="J32" s="20">
        <v>13288011</v>
      </c>
      <c r="K32" s="20">
        <v>72436032</v>
      </c>
      <c r="L32" s="23">
        <f t="shared" si="1"/>
        <v>5.3009370087729311</v>
      </c>
    </row>
    <row r="33" spans="1:12" ht="24" x14ac:dyDescent="0.25">
      <c r="A33" s="24" t="s">
        <v>174</v>
      </c>
      <c r="B33" s="19" t="s">
        <v>27</v>
      </c>
      <c r="C33" s="20">
        <v>721643000</v>
      </c>
      <c r="D33" s="21">
        <v>0</v>
      </c>
      <c r="E33" s="22">
        <v>0</v>
      </c>
      <c r="F33" s="21">
        <f t="shared" si="2"/>
        <v>721643000</v>
      </c>
      <c r="G33" s="21">
        <v>11292231</v>
      </c>
      <c r="H33" s="21">
        <v>47426895</v>
      </c>
      <c r="I33" s="23">
        <f t="shared" si="0"/>
        <v>6.5720716476152337</v>
      </c>
      <c r="J33" s="20">
        <v>12270170</v>
      </c>
      <c r="K33" s="20">
        <v>47426895</v>
      </c>
      <c r="L33" s="23">
        <f t="shared" si="1"/>
        <v>6.5720716476152337</v>
      </c>
    </row>
    <row r="34" spans="1:12" ht="24" x14ac:dyDescent="0.25">
      <c r="A34" s="24" t="s">
        <v>175</v>
      </c>
      <c r="B34" s="19" t="s">
        <v>28</v>
      </c>
      <c r="C34" s="20">
        <v>644833000</v>
      </c>
      <c r="D34" s="21">
        <v>0</v>
      </c>
      <c r="E34" s="22">
        <v>0</v>
      </c>
      <c r="F34" s="21">
        <f t="shared" si="2"/>
        <v>644833000</v>
      </c>
      <c r="G34" s="21">
        <v>0</v>
      </c>
      <c r="H34" s="21">
        <v>25009137</v>
      </c>
      <c r="I34" s="23">
        <f t="shared" si="0"/>
        <v>3.8783897536261325</v>
      </c>
      <c r="J34" s="20">
        <v>1017841</v>
      </c>
      <c r="K34" s="20">
        <v>25009137</v>
      </c>
      <c r="L34" s="23">
        <f t="shared" si="1"/>
        <v>3.8783897536261325</v>
      </c>
    </row>
    <row r="35" spans="1:12" ht="24" x14ac:dyDescent="0.25">
      <c r="A35" s="24" t="s">
        <v>176</v>
      </c>
      <c r="B35" s="19" t="s">
        <v>29</v>
      </c>
      <c r="C35" s="20">
        <v>542816000</v>
      </c>
      <c r="D35" s="21">
        <v>0</v>
      </c>
      <c r="E35" s="22">
        <v>0</v>
      </c>
      <c r="F35" s="21">
        <f t="shared" si="2"/>
        <v>542816000</v>
      </c>
      <c r="G35" s="21">
        <v>35833000</v>
      </c>
      <c r="H35" s="21">
        <v>147104500</v>
      </c>
      <c r="I35" s="23">
        <f t="shared" si="0"/>
        <v>27.100251282202443</v>
      </c>
      <c r="J35" s="20">
        <v>36168400</v>
      </c>
      <c r="K35" s="20">
        <v>147104500</v>
      </c>
      <c r="L35" s="23">
        <f t="shared" si="1"/>
        <v>27.100251282202443</v>
      </c>
    </row>
    <row r="36" spans="1:12" x14ac:dyDescent="0.25">
      <c r="A36" s="24" t="s">
        <v>177</v>
      </c>
      <c r="B36" s="19" t="s">
        <v>30</v>
      </c>
      <c r="C36" s="20">
        <v>542816000</v>
      </c>
      <c r="D36" s="21">
        <v>0</v>
      </c>
      <c r="E36" s="22">
        <v>0</v>
      </c>
      <c r="F36" s="21">
        <f t="shared" si="2"/>
        <v>542816000</v>
      </c>
      <c r="G36" s="21">
        <v>35833000</v>
      </c>
      <c r="H36" s="21">
        <v>147104500</v>
      </c>
      <c r="I36" s="23">
        <f t="shared" si="0"/>
        <v>27.100251282202443</v>
      </c>
      <c r="J36" s="20">
        <v>36168400</v>
      </c>
      <c r="K36" s="20">
        <v>147104500</v>
      </c>
      <c r="L36" s="23">
        <f t="shared" si="1"/>
        <v>27.100251282202443</v>
      </c>
    </row>
    <row r="37" spans="1:12" ht="24" x14ac:dyDescent="0.25">
      <c r="A37" s="24" t="s">
        <v>178</v>
      </c>
      <c r="B37" s="19" t="s">
        <v>31</v>
      </c>
      <c r="C37" s="20">
        <v>82413000</v>
      </c>
      <c r="D37" s="21">
        <v>0</v>
      </c>
      <c r="E37" s="22">
        <v>0</v>
      </c>
      <c r="F37" s="21">
        <f t="shared" si="2"/>
        <v>82413000</v>
      </c>
      <c r="G37" s="21">
        <v>4464700</v>
      </c>
      <c r="H37" s="21">
        <v>24049900</v>
      </c>
      <c r="I37" s="23">
        <f t="shared" si="0"/>
        <v>29.182167861866454</v>
      </c>
      <c r="J37" s="20">
        <v>4508700</v>
      </c>
      <c r="K37" s="20">
        <v>24049900</v>
      </c>
      <c r="L37" s="23">
        <f t="shared" si="1"/>
        <v>29.182167861866454</v>
      </c>
    </row>
    <row r="38" spans="1:12" ht="24" x14ac:dyDescent="0.25">
      <c r="A38" s="24" t="s">
        <v>179</v>
      </c>
      <c r="B38" s="19" t="s">
        <v>32</v>
      </c>
      <c r="C38" s="20">
        <v>82413000</v>
      </c>
      <c r="D38" s="21">
        <v>0</v>
      </c>
      <c r="E38" s="22">
        <v>0</v>
      </c>
      <c r="F38" s="21">
        <f t="shared" si="2"/>
        <v>82413000</v>
      </c>
      <c r="G38" s="21">
        <v>4464700</v>
      </c>
      <c r="H38" s="21">
        <v>24049900</v>
      </c>
      <c r="I38" s="23">
        <f t="shared" si="0"/>
        <v>29.182167861866454</v>
      </c>
      <c r="J38" s="20">
        <v>4508700</v>
      </c>
      <c r="K38" s="20">
        <v>24049900</v>
      </c>
      <c r="L38" s="23">
        <f t="shared" ref="L38" si="5">+(K38/F38)*100</f>
        <v>29.182167861866454</v>
      </c>
    </row>
    <row r="39" spans="1:12" x14ac:dyDescent="0.25">
      <c r="A39" s="24" t="s">
        <v>180</v>
      </c>
      <c r="B39" s="19" t="s">
        <v>33</v>
      </c>
      <c r="C39" s="20">
        <v>407084000</v>
      </c>
      <c r="D39" s="21">
        <v>0</v>
      </c>
      <c r="E39" s="22">
        <v>0</v>
      </c>
      <c r="F39" s="21">
        <f t="shared" si="2"/>
        <v>407084000</v>
      </c>
      <c r="G39" s="21">
        <v>26878000</v>
      </c>
      <c r="H39" s="21">
        <v>110335800</v>
      </c>
      <c r="I39" s="23">
        <f t="shared" si="0"/>
        <v>27.10393923612817</v>
      </c>
      <c r="J39" s="20">
        <v>27129700</v>
      </c>
      <c r="K39" s="20">
        <v>110335800</v>
      </c>
      <c r="L39" s="23">
        <f t="shared" si="1"/>
        <v>27.10393923612817</v>
      </c>
    </row>
    <row r="40" spans="1:12" ht="24" x14ac:dyDescent="0.25">
      <c r="A40" s="24" t="s">
        <v>181</v>
      </c>
      <c r="B40" s="19" t="s">
        <v>34</v>
      </c>
      <c r="C40" s="20">
        <v>407084000</v>
      </c>
      <c r="D40" s="21">
        <v>0</v>
      </c>
      <c r="E40" s="22">
        <v>0</v>
      </c>
      <c r="F40" s="21">
        <f>+C40+E40</f>
        <v>407084000</v>
      </c>
      <c r="G40" s="21">
        <v>26878000</v>
      </c>
      <c r="H40" s="21">
        <v>110335800</v>
      </c>
      <c r="I40" s="23">
        <f t="shared" si="0"/>
        <v>27.10393923612817</v>
      </c>
      <c r="J40" s="20">
        <v>27129700</v>
      </c>
      <c r="K40" s="20">
        <v>110335800</v>
      </c>
      <c r="L40" s="23">
        <f t="shared" ref="L40" si="6">+(K40/F40)*100</f>
        <v>27.10393923612817</v>
      </c>
    </row>
    <row r="41" spans="1:12" x14ac:dyDescent="0.25">
      <c r="A41" s="24" t="s">
        <v>182</v>
      </c>
      <c r="B41" s="19" t="s">
        <v>35</v>
      </c>
      <c r="C41" s="20">
        <v>67883000</v>
      </c>
      <c r="D41" s="21">
        <v>0</v>
      </c>
      <c r="E41" s="22">
        <v>0</v>
      </c>
      <c r="F41" s="21">
        <f>+C41+E41</f>
        <v>67883000</v>
      </c>
      <c r="G41" s="21">
        <v>4487500</v>
      </c>
      <c r="H41" s="21">
        <v>18421000</v>
      </c>
      <c r="I41" s="23">
        <f t="shared" si="0"/>
        <v>27.136396446827632</v>
      </c>
      <c r="J41" s="20">
        <v>4529600</v>
      </c>
      <c r="K41" s="20">
        <v>18421000</v>
      </c>
      <c r="L41" s="23">
        <f t="shared" si="1"/>
        <v>27.136396446827632</v>
      </c>
    </row>
    <row r="42" spans="1:12" ht="24" x14ac:dyDescent="0.25">
      <c r="A42" s="24" t="s">
        <v>183</v>
      </c>
      <c r="B42" s="19" t="s">
        <v>36</v>
      </c>
      <c r="C42" s="20">
        <v>67883000</v>
      </c>
      <c r="D42" s="21">
        <v>0</v>
      </c>
      <c r="E42" s="22">
        <v>0</v>
      </c>
      <c r="F42" s="21">
        <f t="shared" ref="F42:F105" si="7">+C42+E42</f>
        <v>67883000</v>
      </c>
      <c r="G42" s="21">
        <v>4487500</v>
      </c>
      <c r="H42" s="21">
        <v>18421000</v>
      </c>
      <c r="I42" s="23">
        <f t="shared" si="0"/>
        <v>27.136396446827632</v>
      </c>
      <c r="J42" s="20">
        <v>4529600</v>
      </c>
      <c r="K42" s="20">
        <v>18421000</v>
      </c>
      <c r="L42" s="23">
        <f t="shared" ref="L42:L44" si="8">+(K42/F42)*100</f>
        <v>27.136396446827632</v>
      </c>
    </row>
    <row r="43" spans="1:12" x14ac:dyDescent="0.25">
      <c r="A43" s="24" t="s">
        <v>184</v>
      </c>
      <c r="B43" s="19" t="s">
        <v>37</v>
      </c>
      <c r="C43" s="20">
        <v>67883000</v>
      </c>
      <c r="D43" s="21">
        <v>0</v>
      </c>
      <c r="E43" s="22">
        <v>0</v>
      </c>
      <c r="F43" s="21">
        <f t="shared" si="7"/>
        <v>67883000</v>
      </c>
      <c r="G43" s="21">
        <v>4487500</v>
      </c>
      <c r="H43" s="21">
        <v>18421000</v>
      </c>
      <c r="I43" s="23">
        <f t="shared" si="0"/>
        <v>27.136396446827632</v>
      </c>
      <c r="J43" s="20">
        <v>4529600</v>
      </c>
      <c r="K43" s="20">
        <v>18421000</v>
      </c>
      <c r="L43" s="23">
        <f t="shared" si="8"/>
        <v>27.136396446827632</v>
      </c>
    </row>
    <row r="44" spans="1:12" ht="24" x14ac:dyDescent="0.25">
      <c r="A44" s="24" t="s">
        <v>185</v>
      </c>
      <c r="B44" s="19" t="s">
        <v>38</v>
      </c>
      <c r="C44" s="20">
        <v>67883000</v>
      </c>
      <c r="D44" s="21">
        <v>0</v>
      </c>
      <c r="E44" s="22">
        <v>0</v>
      </c>
      <c r="F44" s="21">
        <f t="shared" si="7"/>
        <v>67883000</v>
      </c>
      <c r="G44" s="21">
        <v>4487500</v>
      </c>
      <c r="H44" s="21">
        <v>18421000</v>
      </c>
      <c r="I44" s="23">
        <f t="shared" si="0"/>
        <v>27.136396446827632</v>
      </c>
      <c r="J44" s="20">
        <v>4529600</v>
      </c>
      <c r="K44" s="20">
        <v>18421000</v>
      </c>
      <c r="L44" s="23">
        <f t="shared" si="8"/>
        <v>27.136396446827632</v>
      </c>
    </row>
    <row r="45" spans="1:12" ht="36" x14ac:dyDescent="0.25">
      <c r="A45" s="24" t="s">
        <v>186</v>
      </c>
      <c r="B45" s="19" t="s">
        <v>39</v>
      </c>
      <c r="C45" s="20">
        <v>130328000</v>
      </c>
      <c r="D45" s="21">
        <v>0</v>
      </c>
      <c r="E45" s="22">
        <v>0</v>
      </c>
      <c r="F45" s="21">
        <f t="shared" si="7"/>
        <v>130328000</v>
      </c>
      <c r="G45" s="21">
        <v>8965700</v>
      </c>
      <c r="H45" s="21">
        <v>36804700</v>
      </c>
      <c r="I45" s="23">
        <f t="shared" si="0"/>
        <v>28.240055859063283</v>
      </c>
      <c r="J45" s="20">
        <v>9049800</v>
      </c>
      <c r="K45" s="20">
        <v>36804700</v>
      </c>
      <c r="L45" s="23">
        <f t="shared" si="1"/>
        <v>28.240055859063283</v>
      </c>
    </row>
    <row r="46" spans="1:12" ht="36" x14ac:dyDescent="0.25">
      <c r="A46" s="24" t="s">
        <v>187</v>
      </c>
      <c r="B46" s="19" t="s">
        <v>40</v>
      </c>
      <c r="C46" s="20">
        <v>130328000</v>
      </c>
      <c r="D46" s="21">
        <v>0</v>
      </c>
      <c r="E46" s="22">
        <v>0</v>
      </c>
      <c r="F46" s="21">
        <f t="shared" si="7"/>
        <v>130328000</v>
      </c>
      <c r="G46" s="21">
        <v>8965700</v>
      </c>
      <c r="H46" s="21">
        <v>36804700</v>
      </c>
      <c r="I46" s="23">
        <f t="shared" si="0"/>
        <v>28.240055859063283</v>
      </c>
      <c r="J46" s="20">
        <v>9049800</v>
      </c>
      <c r="K46" s="20">
        <v>36804700</v>
      </c>
      <c r="L46" s="23">
        <f t="shared" si="1"/>
        <v>28.240055859063283</v>
      </c>
    </row>
    <row r="47" spans="1:12" ht="36" x14ac:dyDescent="0.25">
      <c r="A47" s="24" t="s">
        <v>188</v>
      </c>
      <c r="B47" s="19" t="s">
        <v>41</v>
      </c>
      <c r="C47" s="20">
        <v>569732000</v>
      </c>
      <c r="D47" s="21">
        <v>0</v>
      </c>
      <c r="E47" s="22">
        <v>10759621</v>
      </c>
      <c r="F47" s="21">
        <f t="shared" si="7"/>
        <v>580491621</v>
      </c>
      <c r="G47" s="21">
        <v>27924953</v>
      </c>
      <c r="H47" s="21">
        <v>341741027</v>
      </c>
      <c r="I47" s="23">
        <f t="shared" si="0"/>
        <v>58.870966373518073</v>
      </c>
      <c r="J47" s="20">
        <v>33960606</v>
      </c>
      <c r="K47" s="20">
        <v>341741027</v>
      </c>
      <c r="L47" s="23">
        <f t="shared" si="1"/>
        <v>58.870966373518073</v>
      </c>
    </row>
    <row r="48" spans="1:12" ht="24" x14ac:dyDescent="0.25">
      <c r="A48" s="24" t="s">
        <v>189</v>
      </c>
      <c r="B48" s="19" t="s">
        <v>42</v>
      </c>
      <c r="C48" s="20">
        <v>368591000</v>
      </c>
      <c r="D48" s="21">
        <v>0</v>
      </c>
      <c r="E48" s="22">
        <v>0</v>
      </c>
      <c r="F48" s="21">
        <f t="shared" si="7"/>
        <v>368591000</v>
      </c>
      <c r="G48" s="21">
        <v>13051179</v>
      </c>
      <c r="H48" s="21">
        <v>196800432</v>
      </c>
      <c r="I48" s="23">
        <f t="shared" si="0"/>
        <v>53.392630856423516</v>
      </c>
      <c r="J48" s="20">
        <v>18720476</v>
      </c>
      <c r="K48" s="20">
        <v>196800432</v>
      </c>
      <c r="L48" s="23">
        <f t="shared" si="1"/>
        <v>53.392630856423516</v>
      </c>
    </row>
    <row r="49" spans="1:12" x14ac:dyDescent="0.25">
      <c r="A49" s="24" t="s">
        <v>190</v>
      </c>
      <c r="B49" s="19" t="s">
        <v>43</v>
      </c>
      <c r="C49" s="20">
        <v>42530000</v>
      </c>
      <c r="D49" s="21">
        <v>0</v>
      </c>
      <c r="E49" s="22">
        <v>0</v>
      </c>
      <c r="F49" s="21">
        <f t="shared" si="7"/>
        <v>42530000</v>
      </c>
      <c r="G49" s="21">
        <v>2080695</v>
      </c>
      <c r="H49" s="21">
        <v>16064164</v>
      </c>
      <c r="I49" s="23">
        <f t="shared" si="0"/>
        <v>37.771370797084415</v>
      </c>
      <c r="J49" s="20">
        <v>2447051</v>
      </c>
      <c r="K49" s="20">
        <v>16064164</v>
      </c>
      <c r="L49" s="23">
        <f t="shared" si="1"/>
        <v>37.771370797084415</v>
      </c>
    </row>
    <row r="50" spans="1:12" ht="36" x14ac:dyDescent="0.25">
      <c r="A50" s="24" t="s">
        <v>191</v>
      </c>
      <c r="B50" s="19" t="s">
        <v>44</v>
      </c>
      <c r="C50" s="20">
        <v>96515000</v>
      </c>
      <c r="D50" s="21">
        <v>0</v>
      </c>
      <c r="E50" s="22">
        <v>10759621</v>
      </c>
      <c r="F50" s="21">
        <f t="shared" si="7"/>
        <v>107274621</v>
      </c>
      <c r="G50" s="21">
        <v>7581765</v>
      </c>
      <c r="H50" s="21">
        <v>102774621</v>
      </c>
      <c r="I50" s="23">
        <f t="shared" si="0"/>
        <v>95.80515879892971</v>
      </c>
      <c r="J50" s="20">
        <v>7581765</v>
      </c>
      <c r="K50" s="20">
        <v>102774621</v>
      </c>
      <c r="L50" s="23">
        <f t="shared" si="1"/>
        <v>95.80515879892971</v>
      </c>
    </row>
    <row r="51" spans="1:12" ht="24" x14ac:dyDescent="0.25">
      <c r="A51" s="24" t="s">
        <v>192</v>
      </c>
      <c r="B51" s="19" t="s">
        <v>45</v>
      </c>
      <c r="C51" s="20">
        <v>62096000</v>
      </c>
      <c r="D51" s="21">
        <v>0</v>
      </c>
      <c r="E51" s="22">
        <v>0</v>
      </c>
      <c r="F51" s="21">
        <f t="shared" si="7"/>
        <v>62096000</v>
      </c>
      <c r="G51" s="21" t="s">
        <v>288</v>
      </c>
      <c r="H51" s="21">
        <v>26101810</v>
      </c>
      <c r="I51" s="23">
        <f t="shared" si="0"/>
        <v>42.034607704199949</v>
      </c>
      <c r="J51" s="20">
        <v>5211314</v>
      </c>
      <c r="K51" s="20">
        <v>26101810</v>
      </c>
      <c r="L51" s="23">
        <f t="shared" si="1"/>
        <v>42.034607704199949</v>
      </c>
    </row>
    <row r="52" spans="1:12" ht="24" x14ac:dyDescent="0.25">
      <c r="A52" s="24" t="s">
        <v>193</v>
      </c>
      <c r="B52" s="19" t="s">
        <v>46</v>
      </c>
      <c r="C52" s="20">
        <v>3885855000</v>
      </c>
      <c r="D52" s="21">
        <v>-388585500</v>
      </c>
      <c r="E52" s="22">
        <f>+D52</f>
        <v>-388585500</v>
      </c>
      <c r="F52" s="21">
        <f t="shared" si="7"/>
        <v>3497269500</v>
      </c>
      <c r="G52" s="21">
        <v>520071498</v>
      </c>
      <c r="H52" s="21">
        <v>2271478025</v>
      </c>
      <c r="I52" s="23">
        <f t="shared" si="0"/>
        <v>64.950042454549191</v>
      </c>
      <c r="J52" s="20">
        <v>145017705</v>
      </c>
      <c r="K52" s="20">
        <v>353847010</v>
      </c>
      <c r="L52" s="23">
        <f t="shared" si="1"/>
        <v>10.117807906997159</v>
      </c>
    </row>
    <row r="53" spans="1:12" ht="24" x14ac:dyDescent="0.25">
      <c r="A53" s="24" t="s">
        <v>194</v>
      </c>
      <c r="B53" s="19" t="s">
        <v>47</v>
      </c>
      <c r="C53" s="20">
        <v>32689000</v>
      </c>
      <c r="D53" s="21">
        <v>-230000</v>
      </c>
      <c r="E53" s="22">
        <f>+D53</f>
        <v>-230000</v>
      </c>
      <c r="F53" s="21">
        <f t="shared" si="7"/>
        <v>32459000</v>
      </c>
      <c r="G53" s="21">
        <v>0</v>
      </c>
      <c r="H53" s="21">
        <v>31659000</v>
      </c>
      <c r="I53" s="23">
        <f t="shared" si="0"/>
        <v>97.535352290581969</v>
      </c>
      <c r="J53" s="20">
        <v>0</v>
      </c>
      <c r="K53" s="20">
        <v>0</v>
      </c>
      <c r="L53" s="23">
        <f t="shared" si="1"/>
        <v>0</v>
      </c>
    </row>
    <row r="54" spans="1:12" x14ac:dyDescent="0.25">
      <c r="A54" s="24" t="s">
        <v>195</v>
      </c>
      <c r="B54" s="19" t="s">
        <v>48</v>
      </c>
      <c r="C54" s="20">
        <v>32689000</v>
      </c>
      <c r="D54" s="21">
        <v>-230000</v>
      </c>
      <c r="E54" s="22">
        <f t="shared" ref="E54:E73" si="9">+D54</f>
        <v>-230000</v>
      </c>
      <c r="F54" s="21">
        <f t="shared" si="7"/>
        <v>32459000</v>
      </c>
      <c r="G54" s="21">
        <v>0</v>
      </c>
      <c r="H54" s="21">
        <v>31659000</v>
      </c>
      <c r="I54" s="23">
        <f t="shared" si="0"/>
        <v>97.535352290581969</v>
      </c>
      <c r="J54" s="20">
        <v>0</v>
      </c>
      <c r="K54" s="20">
        <v>0</v>
      </c>
      <c r="L54" s="23">
        <f t="shared" si="1"/>
        <v>0</v>
      </c>
    </row>
    <row r="55" spans="1:12" x14ac:dyDescent="0.25">
      <c r="A55" s="24" t="s">
        <v>196</v>
      </c>
      <c r="B55" s="19" t="s">
        <v>49</v>
      </c>
      <c r="C55" s="20">
        <v>32689000</v>
      </c>
      <c r="D55" s="21">
        <v>-230000</v>
      </c>
      <c r="E55" s="22">
        <f t="shared" si="9"/>
        <v>-230000</v>
      </c>
      <c r="F55" s="21">
        <f t="shared" si="7"/>
        <v>32459000</v>
      </c>
      <c r="G55" s="21">
        <v>0</v>
      </c>
      <c r="H55" s="21">
        <v>31659000</v>
      </c>
      <c r="I55" s="23">
        <f t="shared" si="0"/>
        <v>97.535352290581969</v>
      </c>
      <c r="J55" s="20">
        <v>0</v>
      </c>
      <c r="K55" s="20">
        <v>0</v>
      </c>
      <c r="L55" s="23">
        <f t="shared" si="1"/>
        <v>0</v>
      </c>
    </row>
    <row r="56" spans="1:12" x14ac:dyDescent="0.25">
      <c r="A56" s="24" t="s">
        <v>197</v>
      </c>
      <c r="B56" s="19" t="s">
        <v>50</v>
      </c>
      <c r="C56" s="20">
        <v>1030000</v>
      </c>
      <c r="D56" s="21">
        <v>-230000</v>
      </c>
      <c r="E56" s="22">
        <f t="shared" si="9"/>
        <v>-230000</v>
      </c>
      <c r="F56" s="21">
        <f t="shared" si="7"/>
        <v>800000</v>
      </c>
      <c r="G56" s="21">
        <v>0</v>
      </c>
      <c r="H56" s="21">
        <v>0</v>
      </c>
      <c r="I56" s="23">
        <f t="shared" si="0"/>
        <v>0</v>
      </c>
      <c r="J56" s="20">
        <v>0</v>
      </c>
      <c r="K56" s="20">
        <v>0</v>
      </c>
      <c r="L56" s="23">
        <f t="shared" si="1"/>
        <v>0</v>
      </c>
    </row>
    <row r="57" spans="1:12" ht="24" x14ac:dyDescent="0.25">
      <c r="A57" s="24" t="s">
        <v>198</v>
      </c>
      <c r="B57" s="19" t="s">
        <v>51</v>
      </c>
      <c r="C57" s="20">
        <v>24931000</v>
      </c>
      <c r="D57" s="21">
        <v>0</v>
      </c>
      <c r="E57" s="22">
        <f t="shared" si="9"/>
        <v>0</v>
      </c>
      <c r="F57" s="21">
        <f t="shared" si="7"/>
        <v>24931000</v>
      </c>
      <c r="G57" s="21">
        <v>0</v>
      </c>
      <c r="H57" s="21">
        <v>24931000</v>
      </c>
      <c r="I57" s="23">
        <f t="shared" si="0"/>
        <v>100</v>
      </c>
      <c r="J57" s="20">
        <v>0</v>
      </c>
      <c r="K57" s="20">
        <v>0</v>
      </c>
      <c r="L57" s="23">
        <f t="shared" si="1"/>
        <v>0</v>
      </c>
    </row>
    <row r="58" spans="1:12" ht="24" x14ac:dyDescent="0.25">
      <c r="A58" s="24" t="s">
        <v>199</v>
      </c>
      <c r="B58" s="19" t="s">
        <v>52</v>
      </c>
      <c r="C58" s="20">
        <v>6728000</v>
      </c>
      <c r="D58" s="21">
        <v>0</v>
      </c>
      <c r="E58" s="22">
        <f t="shared" si="9"/>
        <v>0</v>
      </c>
      <c r="F58" s="21">
        <f t="shared" si="7"/>
        <v>6728000</v>
      </c>
      <c r="G58" s="21">
        <v>0</v>
      </c>
      <c r="H58" s="21">
        <v>6728000</v>
      </c>
      <c r="I58" s="23">
        <f t="shared" si="0"/>
        <v>100</v>
      </c>
      <c r="J58" s="20">
        <v>0</v>
      </c>
      <c r="K58" s="20">
        <v>0</v>
      </c>
      <c r="L58" s="23">
        <f t="shared" si="1"/>
        <v>0</v>
      </c>
    </row>
    <row r="59" spans="1:12" ht="24" x14ac:dyDescent="0.25">
      <c r="A59" s="24" t="s">
        <v>200</v>
      </c>
      <c r="B59" s="19" t="s">
        <v>53</v>
      </c>
      <c r="C59" s="20">
        <v>3853166000</v>
      </c>
      <c r="D59" s="21">
        <v>-388355500</v>
      </c>
      <c r="E59" s="22">
        <f t="shared" si="9"/>
        <v>-388355500</v>
      </c>
      <c r="F59" s="21">
        <f t="shared" si="7"/>
        <v>3464810500</v>
      </c>
      <c r="G59" s="21">
        <v>520071498</v>
      </c>
      <c r="H59" s="21">
        <v>2239819025</v>
      </c>
      <c r="I59" s="23">
        <f t="shared" si="0"/>
        <v>64.644777109743814</v>
      </c>
      <c r="J59" s="20">
        <v>145017705</v>
      </c>
      <c r="K59" s="20">
        <v>353847010</v>
      </c>
      <c r="L59" s="23">
        <f t="shared" si="1"/>
        <v>10.212593444865165</v>
      </c>
    </row>
    <row r="60" spans="1:12" x14ac:dyDescent="0.25">
      <c r="A60" s="24" t="s">
        <v>201</v>
      </c>
      <c r="B60" s="19" t="s">
        <v>54</v>
      </c>
      <c r="C60" s="20">
        <v>45491000</v>
      </c>
      <c r="D60" s="21">
        <v>-1645000</v>
      </c>
      <c r="E60" s="22">
        <f t="shared" si="9"/>
        <v>-1645000</v>
      </c>
      <c r="F60" s="21">
        <f t="shared" si="7"/>
        <v>43846000</v>
      </c>
      <c r="G60" s="21">
        <v>0</v>
      </c>
      <c r="H60" s="21">
        <v>36506000</v>
      </c>
      <c r="I60" s="23">
        <f t="shared" si="0"/>
        <v>83.259590384527655</v>
      </c>
      <c r="J60" s="20">
        <v>0</v>
      </c>
      <c r="K60" s="20">
        <v>0</v>
      </c>
      <c r="L60" s="23">
        <f t="shared" si="1"/>
        <v>0</v>
      </c>
    </row>
    <row r="61" spans="1:12" ht="36" x14ac:dyDescent="0.25">
      <c r="A61" s="24" t="s">
        <v>202</v>
      </c>
      <c r="B61" s="19" t="s">
        <v>55</v>
      </c>
      <c r="C61" s="20">
        <v>2413000</v>
      </c>
      <c r="D61" s="21">
        <v>-1500000</v>
      </c>
      <c r="E61" s="22">
        <f t="shared" si="9"/>
        <v>-1500000</v>
      </c>
      <c r="F61" s="21">
        <f t="shared" si="7"/>
        <v>913000</v>
      </c>
      <c r="G61" s="21">
        <v>0</v>
      </c>
      <c r="H61" s="21">
        <v>913000</v>
      </c>
      <c r="I61" s="23">
        <f t="shared" si="0"/>
        <v>100</v>
      </c>
      <c r="J61" s="20">
        <v>0</v>
      </c>
      <c r="K61" s="20">
        <v>0</v>
      </c>
      <c r="L61" s="23">
        <f t="shared" si="1"/>
        <v>0</v>
      </c>
    </row>
    <row r="62" spans="1:12" ht="24" x14ac:dyDescent="0.25">
      <c r="A62" s="24" t="s">
        <v>203</v>
      </c>
      <c r="B62" s="19" t="s">
        <v>56</v>
      </c>
      <c r="C62" s="20">
        <v>913000</v>
      </c>
      <c r="D62" s="21">
        <v>0</v>
      </c>
      <c r="E62" s="22">
        <f t="shared" si="9"/>
        <v>0</v>
      </c>
      <c r="F62" s="21">
        <f t="shared" si="7"/>
        <v>913000</v>
      </c>
      <c r="G62" s="21">
        <v>0</v>
      </c>
      <c r="H62" s="21">
        <v>913000</v>
      </c>
      <c r="I62" s="23">
        <f t="shared" si="0"/>
        <v>100</v>
      </c>
      <c r="J62" s="20">
        <v>0</v>
      </c>
      <c r="K62" s="20">
        <v>0</v>
      </c>
      <c r="L62" s="23">
        <f t="shared" si="1"/>
        <v>0</v>
      </c>
    </row>
    <row r="63" spans="1:12" ht="24" x14ac:dyDescent="0.25">
      <c r="A63" s="24" t="s">
        <v>204</v>
      </c>
      <c r="B63" s="19" t="s">
        <v>57</v>
      </c>
      <c r="C63" s="20">
        <v>1500000</v>
      </c>
      <c r="D63" s="21">
        <v>-1500000</v>
      </c>
      <c r="E63" s="22">
        <f t="shared" si="9"/>
        <v>-1500000</v>
      </c>
      <c r="F63" s="21">
        <f t="shared" si="7"/>
        <v>0</v>
      </c>
      <c r="G63" s="21">
        <v>0</v>
      </c>
      <c r="H63" s="21">
        <v>0</v>
      </c>
      <c r="I63" s="23" t="e">
        <f>+(H63/F63)*100</f>
        <v>#DIV/0!</v>
      </c>
      <c r="J63" s="20">
        <v>0</v>
      </c>
      <c r="K63" s="20">
        <v>0</v>
      </c>
      <c r="L63" s="23" t="e">
        <f t="shared" si="1"/>
        <v>#DIV/0!</v>
      </c>
    </row>
    <row r="64" spans="1:12" ht="36" x14ac:dyDescent="0.25">
      <c r="A64" s="24" t="s">
        <v>205</v>
      </c>
      <c r="B64" s="19" t="s">
        <v>58</v>
      </c>
      <c r="C64" s="20">
        <v>43078000</v>
      </c>
      <c r="D64" s="21">
        <v>-145000</v>
      </c>
      <c r="E64" s="22">
        <f t="shared" si="9"/>
        <v>-145000</v>
      </c>
      <c r="F64" s="21">
        <f t="shared" si="7"/>
        <v>42933000</v>
      </c>
      <c r="G64" s="21">
        <v>0</v>
      </c>
      <c r="H64" s="21">
        <v>35593000</v>
      </c>
      <c r="I64" s="23">
        <f t="shared" si="0"/>
        <v>82.903593972002881</v>
      </c>
      <c r="J64" s="20">
        <v>0</v>
      </c>
      <c r="K64" s="20">
        <v>0</v>
      </c>
      <c r="L64" s="23">
        <f t="shared" si="1"/>
        <v>0</v>
      </c>
    </row>
    <row r="65" spans="1:12" ht="36" x14ac:dyDescent="0.25">
      <c r="A65" s="24" t="s">
        <v>206</v>
      </c>
      <c r="B65" s="19" t="s">
        <v>59</v>
      </c>
      <c r="C65" s="20">
        <v>17588000</v>
      </c>
      <c r="D65" s="21">
        <v>-15000</v>
      </c>
      <c r="E65" s="22">
        <f t="shared" si="9"/>
        <v>-15000</v>
      </c>
      <c r="F65" s="21">
        <f t="shared" si="7"/>
        <v>17573000</v>
      </c>
      <c r="G65" s="21">
        <v>0</v>
      </c>
      <c r="H65" s="21">
        <v>17073000</v>
      </c>
      <c r="I65" s="23">
        <f t="shared" si="0"/>
        <v>97.154726000113811</v>
      </c>
      <c r="J65" s="20">
        <v>0</v>
      </c>
      <c r="K65" s="20">
        <v>0</v>
      </c>
      <c r="L65" s="23">
        <f t="shared" si="1"/>
        <v>0</v>
      </c>
    </row>
    <row r="66" spans="1:12" ht="36" x14ac:dyDescent="0.25">
      <c r="A66" s="24" t="s">
        <v>207</v>
      </c>
      <c r="B66" s="19" t="s">
        <v>60</v>
      </c>
      <c r="C66" s="20">
        <v>5140000</v>
      </c>
      <c r="D66" s="21">
        <v>0</v>
      </c>
      <c r="E66" s="22">
        <f t="shared" si="9"/>
        <v>0</v>
      </c>
      <c r="F66" s="21">
        <f t="shared" si="7"/>
        <v>5140000</v>
      </c>
      <c r="G66" s="21">
        <v>0</v>
      </c>
      <c r="H66" s="21">
        <v>0</v>
      </c>
      <c r="I66" s="23">
        <f t="shared" si="0"/>
        <v>0</v>
      </c>
      <c r="J66" s="20">
        <v>0</v>
      </c>
      <c r="K66" s="20">
        <v>0</v>
      </c>
      <c r="L66" s="23">
        <f t="shared" si="1"/>
        <v>0</v>
      </c>
    </row>
    <row r="67" spans="1:12" ht="24" x14ac:dyDescent="0.25">
      <c r="A67" s="24" t="s">
        <v>208</v>
      </c>
      <c r="B67" s="19" t="s">
        <v>61</v>
      </c>
      <c r="C67" s="20">
        <v>11195000</v>
      </c>
      <c r="D67" s="21">
        <v>-130000</v>
      </c>
      <c r="E67" s="22">
        <f t="shared" si="9"/>
        <v>-130000</v>
      </c>
      <c r="F67" s="21">
        <f t="shared" si="7"/>
        <v>11065000</v>
      </c>
      <c r="G67" s="21">
        <v>0</v>
      </c>
      <c r="H67" s="21">
        <v>10165000</v>
      </c>
      <c r="I67" s="23">
        <f t="shared" si="0"/>
        <v>91.866244916403076</v>
      </c>
      <c r="J67" s="20">
        <v>0</v>
      </c>
      <c r="K67" s="20">
        <v>0</v>
      </c>
      <c r="L67" s="23">
        <f t="shared" si="1"/>
        <v>0</v>
      </c>
    </row>
    <row r="68" spans="1:12" ht="24" x14ac:dyDescent="0.25">
      <c r="A68" s="24" t="s">
        <v>209</v>
      </c>
      <c r="B68" s="19" t="s">
        <v>62</v>
      </c>
      <c r="C68" s="20">
        <v>9155000</v>
      </c>
      <c r="D68" s="21">
        <v>0</v>
      </c>
      <c r="E68" s="22">
        <f t="shared" si="9"/>
        <v>0</v>
      </c>
      <c r="F68" s="21">
        <f t="shared" si="7"/>
        <v>9155000</v>
      </c>
      <c r="G68" s="21">
        <v>0</v>
      </c>
      <c r="H68" s="21">
        <v>8355000</v>
      </c>
      <c r="I68" s="23">
        <f t="shared" si="0"/>
        <v>91.261605679956304</v>
      </c>
      <c r="J68" s="20">
        <v>0</v>
      </c>
      <c r="K68" s="20">
        <v>0</v>
      </c>
      <c r="L68" s="23">
        <f t="shared" si="1"/>
        <v>0</v>
      </c>
    </row>
    <row r="69" spans="1:12" x14ac:dyDescent="0.25">
      <c r="A69" s="24" t="s">
        <v>210</v>
      </c>
      <c r="B69" s="19" t="s">
        <v>63</v>
      </c>
      <c r="C69" s="20">
        <v>3807675000</v>
      </c>
      <c r="D69" s="21">
        <v>-386710500</v>
      </c>
      <c r="E69" s="22">
        <f t="shared" si="9"/>
        <v>-386710500</v>
      </c>
      <c r="F69" s="21">
        <f t="shared" si="7"/>
        <v>3420964500</v>
      </c>
      <c r="G69" s="21">
        <v>520071498</v>
      </c>
      <c r="H69" s="21">
        <v>2203313025</v>
      </c>
      <c r="I69" s="23">
        <f t="shared" si="0"/>
        <v>64.406193779561292</v>
      </c>
      <c r="J69" s="20">
        <v>145017705</v>
      </c>
      <c r="K69" s="20">
        <v>353847010</v>
      </c>
      <c r="L69" s="23">
        <f t="shared" si="1"/>
        <v>10.343486756439594</v>
      </c>
    </row>
    <row r="70" spans="1:12" ht="84" x14ac:dyDescent="0.25">
      <c r="A70" s="24" t="s">
        <v>211</v>
      </c>
      <c r="B70" s="19" t="s">
        <v>64</v>
      </c>
      <c r="C70" s="20">
        <v>645620000</v>
      </c>
      <c r="D70" s="21">
        <v>-745000</v>
      </c>
      <c r="E70" s="22">
        <f t="shared" si="9"/>
        <v>-745000</v>
      </c>
      <c r="F70" s="21">
        <f t="shared" si="7"/>
        <v>644875000</v>
      </c>
      <c r="G70" s="21">
        <v>96798799</v>
      </c>
      <c r="H70" s="21">
        <v>259983867</v>
      </c>
      <c r="I70" s="23">
        <f t="shared" si="0"/>
        <v>40.315389339019191</v>
      </c>
      <c r="J70" s="20">
        <v>35199004</v>
      </c>
      <c r="K70" s="20">
        <v>63413760</v>
      </c>
      <c r="L70" s="23">
        <f t="shared" si="1"/>
        <v>9.8334964140337284</v>
      </c>
    </row>
    <row r="71" spans="1:12" ht="24" x14ac:dyDescent="0.25">
      <c r="A71" s="24" t="s">
        <v>212</v>
      </c>
      <c r="B71" s="19" t="s">
        <v>65</v>
      </c>
      <c r="C71" s="20">
        <v>1545000</v>
      </c>
      <c r="D71" s="21">
        <v>-745000</v>
      </c>
      <c r="E71" s="22">
        <f t="shared" si="9"/>
        <v>-745000</v>
      </c>
      <c r="F71" s="21">
        <f t="shared" si="7"/>
        <v>800000</v>
      </c>
      <c r="G71" s="21">
        <v>0</v>
      </c>
      <c r="H71" s="21">
        <v>0</v>
      </c>
      <c r="I71" s="23">
        <f t="shared" si="0"/>
        <v>0</v>
      </c>
      <c r="J71" s="20">
        <v>0</v>
      </c>
      <c r="K71" s="20">
        <v>0</v>
      </c>
      <c r="L71" s="23">
        <f t="shared" si="1"/>
        <v>0</v>
      </c>
    </row>
    <row r="72" spans="1:12" ht="36" x14ac:dyDescent="0.25">
      <c r="A72" s="24" t="s">
        <v>213</v>
      </c>
      <c r="B72" s="19" t="s">
        <v>66</v>
      </c>
      <c r="C72" s="20">
        <v>454075000</v>
      </c>
      <c r="D72" s="21">
        <v>0</v>
      </c>
      <c r="E72" s="22">
        <f t="shared" si="9"/>
        <v>0</v>
      </c>
      <c r="F72" s="21">
        <f t="shared" si="7"/>
        <v>454075000</v>
      </c>
      <c r="G72" s="21">
        <v>0</v>
      </c>
      <c r="H72" s="21">
        <v>148262417</v>
      </c>
      <c r="I72" s="23">
        <f t="shared" si="0"/>
        <v>32.65152606948191</v>
      </c>
      <c r="J72" s="20">
        <v>35199004</v>
      </c>
      <c r="K72" s="20">
        <v>63413760</v>
      </c>
      <c r="L72" s="23">
        <f t="shared" si="1"/>
        <v>13.965481473324893</v>
      </c>
    </row>
    <row r="73" spans="1:12" ht="24" x14ac:dyDescent="0.25">
      <c r="A73" s="24" t="s">
        <v>214</v>
      </c>
      <c r="B73" s="19" t="s">
        <v>67</v>
      </c>
      <c r="C73" s="20">
        <v>190000000</v>
      </c>
      <c r="D73" s="21">
        <v>0</v>
      </c>
      <c r="E73" s="22">
        <f t="shared" si="9"/>
        <v>0</v>
      </c>
      <c r="F73" s="21">
        <f t="shared" si="7"/>
        <v>190000000</v>
      </c>
      <c r="G73" s="21">
        <v>96798799</v>
      </c>
      <c r="H73" s="21">
        <v>111721450</v>
      </c>
      <c r="I73" s="23">
        <f t="shared" ref="I73:I104" si="10">+(H73/F73)*100</f>
        <v>58.800763157894743</v>
      </c>
      <c r="J73" s="20">
        <v>0</v>
      </c>
      <c r="K73" s="20">
        <v>0</v>
      </c>
      <c r="L73" s="23">
        <f t="shared" ref="L73:L136" si="11">+(K73/F73)*100</f>
        <v>0</v>
      </c>
    </row>
    <row r="74" spans="1:12" x14ac:dyDescent="0.25">
      <c r="A74" s="24" t="s">
        <v>215</v>
      </c>
      <c r="B74" s="19" t="s">
        <v>68</v>
      </c>
      <c r="C74" s="20">
        <v>190000000</v>
      </c>
      <c r="D74" s="21">
        <v>0</v>
      </c>
      <c r="E74" s="22">
        <v>0</v>
      </c>
      <c r="F74" s="21">
        <f t="shared" si="7"/>
        <v>190000000</v>
      </c>
      <c r="G74" s="21">
        <v>96798799</v>
      </c>
      <c r="H74" s="21">
        <v>111721450</v>
      </c>
      <c r="I74" s="23">
        <f t="shared" si="10"/>
        <v>58.800763157894743</v>
      </c>
      <c r="J74" s="20">
        <v>0</v>
      </c>
      <c r="K74" s="20">
        <v>0</v>
      </c>
      <c r="L74" s="23">
        <f t="shared" si="11"/>
        <v>0</v>
      </c>
    </row>
    <row r="75" spans="1:12" ht="48" x14ac:dyDescent="0.25">
      <c r="A75" s="24" t="s">
        <v>216</v>
      </c>
      <c r="B75" s="19" t="s">
        <v>69</v>
      </c>
      <c r="C75" s="20">
        <v>858370000</v>
      </c>
      <c r="D75" s="21">
        <v>-24346062</v>
      </c>
      <c r="E75" s="22">
        <f>+D75</f>
        <v>-24346062</v>
      </c>
      <c r="F75" s="21">
        <f t="shared" si="7"/>
        <v>834023938</v>
      </c>
      <c r="G75" s="21">
        <v>133088268</v>
      </c>
      <c r="H75" s="21">
        <v>585328188</v>
      </c>
      <c r="I75" s="23">
        <f t="shared" si="10"/>
        <v>70.181221585033214</v>
      </c>
      <c r="J75" s="20">
        <v>179478</v>
      </c>
      <c r="K75" s="20">
        <v>36361634</v>
      </c>
      <c r="L75" s="23">
        <f t="shared" si="11"/>
        <v>4.3597830162040268</v>
      </c>
    </row>
    <row r="76" spans="1:12" ht="24" x14ac:dyDescent="0.25">
      <c r="A76" s="24" t="s">
        <v>217</v>
      </c>
      <c r="B76" s="19" t="s">
        <v>70</v>
      </c>
      <c r="C76" s="20">
        <v>205270000</v>
      </c>
      <c r="D76" s="21">
        <v>0</v>
      </c>
      <c r="E76" s="22">
        <f>+D76</f>
        <v>0</v>
      </c>
      <c r="F76" s="21">
        <f t="shared" si="7"/>
        <v>205270000</v>
      </c>
      <c r="G76" s="21">
        <v>179478</v>
      </c>
      <c r="H76" s="21">
        <v>795696</v>
      </c>
      <c r="I76" s="23">
        <f t="shared" si="10"/>
        <v>0.38763384810249918</v>
      </c>
      <c r="J76" s="20">
        <v>179478</v>
      </c>
      <c r="K76" s="20">
        <v>795696</v>
      </c>
      <c r="L76" s="23">
        <f t="shared" si="11"/>
        <v>0.38763384810249918</v>
      </c>
    </row>
    <row r="77" spans="1:12" ht="24" x14ac:dyDescent="0.25">
      <c r="A77" s="24" t="s">
        <v>218</v>
      </c>
      <c r="B77" s="19" t="s">
        <v>71</v>
      </c>
      <c r="C77" s="20">
        <v>7000000</v>
      </c>
      <c r="D77" s="21">
        <v>0</v>
      </c>
      <c r="E77" s="22">
        <f t="shared" ref="E77:E82" si="12">+D77</f>
        <v>0</v>
      </c>
      <c r="F77" s="21">
        <f t="shared" si="7"/>
        <v>7000000</v>
      </c>
      <c r="G77" s="21">
        <v>0</v>
      </c>
      <c r="H77" s="21">
        <v>0</v>
      </c>
      <c r="I77" s="23">
        <f t="shared" si="10"/>
        <v>0</v>
      </c>
      <c r="J77" s="20">
        <v>0</v>
      </c>
      <c r="K77" s="20">
        <v>0</v>
      </c>
      <c r="L77" s="23">
        <f t="shared" si="11"/>
        <v>0</v>
      </c>
    </row>
    <row r="78" spans="1:12" ht="36" x14ac:dyDescent="0.25">
      <c r="A78" s="24" t="s">
        <v>219</v>
      </c>
      <c r="B78" s="19" t="s">
        <v>72</v>
      </c>
      <c r="C78" s="20">
        <v>165000000</v>
      </c>
      <c r="D78" s="21">
        <v>0</v>
      </c>
      <c r="E78" s="22">
        <f t="shared" si="12"/>
        <v>0</v>
      </c>
      <c r="F78" s="21">
        <f t="shared" si="7"/>
        <v>165000000</v>
      </c>
      <c r="G78" s="21">
        <v>0</v>
      </c>
      <c r="H78" s="21">
        <v>0</v>
      </c>
      <c r="I78" s="23">
        <f t="shared" si="10"/>
        <v>0</v>
      </c>
      <c r="J78" s="20">
        <v>0</v>
      </c>
      <c r="K78" s="20">
        <v>0</v>
      </c>
      <c r="L78" s="23">
        <f t="shared" si="11"/>
        <v>0</v>
      </c>
    </row>
    <row r="79" spans="1:12" ht="36" x14ac:dyDescent="0.25">
      <c r="A79" s="24" t="s">
        <v>220</v>
      </c>
      <c r="B79" s="19" t="s">
        <v>73</v>
      </c>
      <c r="C79" s="20">
        <v>693000</v>
      </c>
      <c r="D79" s="21">
        <v>0</v>
      </c>
      <c r="E79" s="22">
        <f t="shared" si="12"/>
        <v>0</v>
      </c>
      <c r="F79" s="21">
        <f t="shared" si="7"/>
        <v>693000</v>
      </c>
      <c r="G79" s="21">
        <v>0</v>
      </c>
      <c r="H79" s="21">
        <v>0</v>
      </c>
      <c r="I79" s="23">
        <f t="shared" si="10"/>
        <v>0</v>
      </c>
      <c r="J79" s="20">
        <v>0</v>
      </c>
      <c r="K79" s="20">
        <v>0</v>
      </c>
      <c r="L79" s="23">
        <f t="shared" si="11"/>
        <v>0</v>
      </c>
    </row>
    <row r="80" spans="1:12" ht="36" x14ac:dyDescent="0.25">
      <c r="A80" s="24" t="s">
        <v>221</v>
      </c>
      <c r="B80" s="19" t="s">
        <v>74</v>
      </c>
      <c r="C80" s="20">
        <v>3270000</v>
      </c>
      <c r="D80" s="21">
        <v>0</v>
      </c>
      <c r="E80" s="22">
        <f t="shared" si="12"/>
        <v>0</v>
      </c>
      <c r="F80" s="21">
        <f t="shared" si="7"/>
        <v>3270000</v>
      </c>
      <c r="G80" s="21">
        <v>179478</v>
      </c>
      <c r="H80" s="21">
        <v>795696</v>
      </c>
      <c r="I80" s="23">
        <f t="shared" si="10"/>
        <v>24.333211009174313</v>
      </c>
      <c r="J80" s="20">
        <v>179478</v>
      </c>
      <c r="K80" s="20">
        <v>795696</v>
      </c>
      <c r="L80" s="23">
        <f t="shared" si="11"/>
        <v>24.333211009174313</v>
      </c>
    </row>
    <row r="81" spans="1:12" ht="36" x14ac:dyDescent="0.25">
      <c r="A81" s="24" t="s">
        <v>222</v>
      </c>
      <c r="B81" s="19" t="s">
        <v>75</v>
      </c>
      <c r="C81" s="20">
        <v>29307000</v>
      </c>
      <c r="D81" s="21">
        <v>0</v>
      </c>
      <c r="E81" s="22">
        <f t="shared" si="12"/>
        <v>0</v>
      </c>
      <c r="F81" s="21">
        <f t="shared" si="7"/>
        <v>29307000</v>
      </c>
      <c r="G81" s="21">
        <v>0</v>
      </c>
      <c r="H81" s="21">
        <v>0</v>
      </c>
      <c r="I81" s="23">
        <f t="shared" si="10"/>
        <v>0</v>
      </c>
      <c r="J81" s="20">
        <v>0</v>
      </c>
      <c r="K81" s="20">
        <v>0</v>
      </c>
      <c r="L81" s="23">
        <f t="shared" si="11"/>
        <v>0</v>
      </c>
    </row>
    <row r="82" spans="1:12" x14ac:dyDescent="0.25">
      <c r="A82" s="24" t="s">
        <v>223</v>
      </c>
      <c r="B82" s="19" t="s">
        <v>76</v>
      </c>
      <c r="C82" s="20">
        <v>607300000</v>
      </c>
      <c r="D82" s="21">
        <v>-1046062</v>
      </c>
      <c r="E82" s="22">
        <f t="shared" si="12"/>
        <v>-1046062</v>
      </c>
      <c r="F82" s="21">
        <f t="shared" si="7"/>
        <v>606253938</v>
      </c>
      <c r="G82" s="21">
        <v>132908790</v>
      </c>
      <c r="H82" s="21">
        <v>565532492</v>
      </c>
      <c r="I82" s="23">
        <f t="shared" si="10"/>
        <v>93.283104084348238</v>
      </c>
      <c r="J82" s="20">
        <v>0</v>
      </c>
      <c r="K82" s="20">
        <v>35565938</v>
      </c>
      <c r="L82" s="23">
        <f t="shared" si="11"/>
        <v>5.8665083673237932</v>
      </c>
    </row>
    <row r="83" spans="1:12" ht="72" x14ac:dyDescent="0.25">
      <c r="A83" s="24" t="s">
        <v>224</v>
      </c>
      <c r="B83" s="19" t="s">
        <v>77</v>
      </c>
      <c r="C83" s="20">
        <v>607300000</v>
      </c>
      <c r="D83" s="21">
        <v>-1046062</v>
      </c>
      <c r="E83" s="22">
        <f>+D83</f>
        <v>-1046062</v>
      </c>
      <c r="F83" s="21">
        <f t="shared" si="7"/>
        <v>606253938</v>
      </c>
      <c r="G83" s="21">
        <v>132908790</v>
      </c>
      <c r="H83" s="21">
        <v>565532492</v>
      </c>
      <c r="I83" s="23">
        <f t="shared" si="10"/>
        <v>93.283104084348238</v>
      </c>
      <c r="J83" s="20">
        <v>0</v>
      </c>
      <c r="K83" s="20">
        <v>35565938</v>
      </c>
      <c r="L83" s="23">
        <f t="shared" si="11"/>
        <v>5.8665083673237932</v>
      </c>
    </row>
    <row r="84" spans="1:12" ht="24" x14ac:dyDescent="0.25">
      <c r="A84" s="24" t="s">
        <v>225</v>
      </c>
      <c r="B84" s="19" t="s">
        <v>78</v>
      </c>
      <c r="C84" s="20">
        <v>45800000</v>
      </c>
      <c r="D84" s="21">
        <v>-23300000</v>
      </c>
      <c r="E84" s="22">
        <f>+D84</f>
        <v>-23300000</v>
      </c>
      <c r="F84" s="21">
        <f t="shared" si="7"/>
        <v>22500000</v>
      </c>
      <c r="G84" s="21">
        <v>0</v>
      </c>
      <c r="H84" s="21">
        <v>19000000</v>
      </c>
      <c r="I84" s="23">
        <f t="shared" si="10"/>
        <v>84.444444444444443</v>
      </c>
      <c r="J84" s="20">
        <v>0</v>
      </c>
      <c r="K84" s="20">
        <v>0</v>
      </c>
      <c r="L84" s="23">
        <f t="shared" si="11"/>
        <v>0</v>
      </c>
    </row>
    <row r="85" spans="1:12" ht="48" x14ac:dyDescent="0.25">
      <c r="A85" s="24" t="s">
        <v>226</v>
      </c>
      <c r="B85" s="19" t="s">
        <v>79</v>
      </c>
      <c r="C85" s="20">
        <v>45800000</v>
      </c>
      <c r="D85" s="21">
        <v>-23300000</v>
      </c>
      <c r="E85" s="22">
        <f>+D85</f>
        <v>-23300000</v>
      </c>
      <c r="F85" s="21">
        <f t="shared" si="7"/>
        <v>22500000</v>
      </c>
      <c r="G85" s="21">
        <v>0</v>
      </c>
      <c r="H85" s="21">
        <v>19000000</v>
      </c>
      <c r="I85" s="23">
        <f t="shared" si="10"/>
        <v>84.444444444444443</v>
      </c>
      <c r="J85" s="20">
        <v>0</v>
      </c>
      <c r="K85" s="20">
        <v>0</v>
      </c>
      <c r="L85" s="23">
        <f t="shared" si="11"/>
        <v>0</v>
      </c>
    </row>
    <row r="86" spans="1:12" ht="36" x14ac:dyDescent="0.25">
      <c r="A86" s="24" t="s">
        <v>227</v>
      </c>
      <c r="B86" s="19" t="s">
        <v>80</v>
      </c>
      <c r="C86" s="20">
        <v>1924494000</v>
      </c>
      <c r="D86" s="21">
        <f>-361619438</f>
        <v>-361619438</v>
      </c>
      <c r="E86" s="22">
        <f>-500000-361619438</f>
        <v>-362119438</v>
      </c>
      <c r="F86" s="21">
        <f t="shared" si="7"/>
        <v>1562374562</v>
      </c>
      <c r="G86" s="21">
        <v>282673601</v>
      </c>
      <c r="H86" s="21">
        <v>1161928457</v>
      </c>
      <c r="I86" s="23">
        <f t="shared" si="10"/>
        <v>74.369391646559592</v>
      </c>
      <c r="J86" s="20">
        <v>102128393</v>
      </c>
      <c r="K86" s="20">
        <v>206299103</v>
      </c>
      <c r="L86" s="23">
        <f t="shared" si="11"/>
        <v>13.20420262961245</v>
      </c>
    </row>
    <row r="87" spans="1:12" x14ac:dyDescent="0.25">
      <c r="A87" s="24" t="s">
        <v>228</v>
      </c>
      <c r="B87" s="19" t="s">
        <v>81</v>
      </c>
      <c r="C87" s="20">
        <v>4738000</v>
      </c>
      <c r="D87" s="21">
        <v>-1099056</v>
      </c>
      <c r="E87" s="22">
        <f>+D87</f>
        <v>-1099056</v>
      </c>
      <c r="F87" s="21">
        <f t="shared" si="7"/>
        <v>3638944</v>
      </c>
      <c r="G87" s="21" t="s">
        <v>289</v>
      </c>
      <c r="H87" s="21">
        <v>439824</v>
      </c>
      <c r="I87" s="23">
        <f t="shared" si="10"/>
        <v>12.086583360447428</v>
      </c>
      <c r="J87" s="20">
        <v>0</v>
      </c>
      <c r="K87" s="20">
        <v>439824</v>
      </c>
      <c r="L87" s="23">
        <f t="shared" si="11"/>
        <v>12.086583360447428</v>
      </c>
    </row>
    <row r="88" spans="1:12" ht="24" x14ac:dyDescent="0.25">
      <c r="A88" s="24" t="s">
        <v>229</v>
      </c>
      <c r="B88" s="19" t="s">
        <v>82</v>
      </c>
      <c r="C88" s="20">
        <v>4738000</v>
      </c>
      <c r="D88" s="21">
        <v>-1099056</v>
      </c>
      <c r="E88" s="22">
        <f>+D88</f>
        <v>-1099056</v>
      </c>
      <c r="F88" s="21">
        <f t="shared" si="7"/>
        <v>3638944</v>
      </c>
      <c r="G88" s="21" t="s">
        <v>289</v>
      </c>
      <c r="H88" s="21">
        <v>439824</v>
      </c>
      <c r="I88" s="23">
        <f t="shared" si="10"/>
        <v>12.086583360447428</v>
      </c>
      <c r="J88" s="20">
        <v>0</v>
      </c>
      <c r="K88" s="20">
        <v>439824</v>
      </c>
      <c r="L88" s="23">
        <f t="shared" si="11"/>
        <v>12.086583360447428</v>
      </c>
    </row>
    <row r="89" spans="1:12" ht="24" x14ac:dyDescent="0.25">
      <c r="A89" s="24" t="s">
        <v>230</v>
      </c>
      <c r="B89" s="19" t="s">
        <v>83</v>
      </c>
      <c r="C89" s="20">
        <v>247742000</v>
      </c>
      <c r="D89" s="21">
        <v>-6000000</v>
      </c>
      <c r="E89" s="22">
        <f>438952-6000000</f>
        <v>-5561048</v>
      </c>
      <c r="F89" s="21">
        <f t="shared" si="7"/>
        <v>242180952</v>
      </c>
      <c r="G89" s="21">
        <v>299730</v>
      </c>
      <c r="H89" s="21">
        <v>195157448</v>
      </c>
      <c r="I89" s="23">
        <f t="shared" si="10"/>
        <v>80.583318542739889</v>
      </c>
      <c r="J89" s="20">
        <v>28352261</v>
      </c>
      <c r="K89" s="20">
        <v>51687976</v>
      </c>
      <c r="L89" s="23">
        <f t="shared" si="11"/>
        <v>21.342709066566059</v>
      </c>
    </row>
    <row r="90" spans="1:12" ht="48" x14ac:dyDescent="0.25">
      <c r="A90" s="24" t="s">
        <v>231</v>
      </c>
      <c r="B90" s="19" t="s">
        <v>84</v>
      </c>
      <c r="C90" s="20">
        <v>0</v>
      </c>
      <c r="D90" s="21">
        <v>0</v>
      </c>
      <c r="E90" s="22">
        <v>438952</v>
      </c>
      <c r="F90" s="21">
        <f t="shared" si="7"/>
        <v>438952</v>
      </c>
      <c r="G90" s="21">
        <v>438952</v>
      </c>
      <c r="H90" s="21">
        <v>438952</v>
      </c>
      <c r="I90" s="23">
        <f t="shared" si="10"/>
        <v>100</v>
      </c>
      <c r="J90" s="20">
        <v>438952</v>
      </c>
      <c r="K90" s="20">
        <v>438952</v>
      </c>
      <c r="L90" s="23">
        <f t="shared" si="11"/>
        <v>100</v>
      </c>
    </row>
    <row r="91" spans="1:12" ht="48" x14ac:dyDescent="0.25">
      <c r="A91" s="24" t="s">
        <v>232</v>
      </c>
      <c r="B91" s="19" t="s">
        <v>85</v>
      </c>
      <c r="C91" s="20">
        <v>6500000</v>
      </c>
      <c r="D91" s="21">
        <v>0</v>
      </c>
      <c r="E91" s="22">
        <f t="shared" ref="E91:E97" si="13">+D91</f>
        <v>0</v>
      </c>
      <c r="F91" s="21">
        <f t="shared" si="7"/>
        <v>6500000</v>
      </c>
      <c r="G91" s="21">
        <v>0</v>
      </c>
      <c r="H91" s="21">
        <v>0</v>
      </c>
      <c r="I91" s="23">
        <f t="shared" si="10"/>
        <v>0</v>
      </c>
      <c r="J91" s="20">
        <v>0</v>
      </c>
      <c r="K91" s="20">
        <v>0</v>
      </c>
      <c r="L91" s="23">
        <f t="shared" si="11"/>
        <v>0</v>
      </c>
    </row>
    <row r="92" spans="1:12" ht="24" x14ac:dyDescent="0.25">
      <c r="A92" s="24" t="s">
        <v>233</v>
      </c>
      <c r="B92" s="19" t="s">
        <v>86</v>
      </c>
      <c r="C92" s="20">
        <v>241242000</v>
      </c>
      <c r="D92" s="21">
        <v>-6000000</v>
      </c>
      <c r="E92" s="22">
        <f t="shared" si="13"/>
        <v>-6000000</v>
      </c>
      <c r="F92" s="21">
        <f t="shared" si="7"/>
        <v>235242000</v>
      </c>
      <c r="G92" s="21">
        <v>-139222</v>
      </c>
      <c r="H92" s="21">
        <v>194718496</v>
      </c>
      <c r="I92" s="23">
        <f t="shared" si="10"/>
        <v>82.773695173480917</v>
      </c>
      <c r="J92" s="20">
        <v>27913309</v>
      </c>
      <c r="K92" s="20">
        <v>51249024</v>
      </c>
      <c r="L92" s="23">
        <f t="shared" si="11"/>
        <v>21.785660723850334</v>
      </c>
    </row>
    <row r="93" spans="1:12" ht="48" x14ac:dyDescent="0.25">
      <c r="A93" s="24" t="s">
        <v>234</v>
      </c>
      <c r="B93" s="19" t="s">
        <v>87</v>
      </c>
      <c r="C93" s="20">
        <v>299603000</v>
      </c>
      <c r="D93" s="21">
        <v>-65131157</v>
      </c>
      <c r="E93" s="22">
        <f t="shared" si="13"/>
        <v>-65131157</v>
      </c>
      <c r="F93" s="21">
        <f t="shared" si="7"/>
        <v>234471843</v>
      </c>
      <c r="G93" s="21">
        <v>6968875</v>
      </c>
      <c r="H93" s="21">
        <v>168864190</v>
      </c>
      <c r="I93" s="23">
        <f t="shared" si="10"/>
        <v>72.018963061590298</v>
      </c>
      <c r="J93" s="20">
        <v>6968875</v>
      </c>
      <c r="K93" s="20">
        <v>48483790</v>
      </c>
      <c r="L93" s="23">
        <f t="shared" si="11"/>
        <v>20.677873035697512</v>
      </c>
    </row>
    <row r="94" spans="1:12" x14ac:dyDescent="0.25">
      <c r="A94" s="24" t="s">
        <v>235</v>
      </c>
      <c r="B94" s="19" t="s">
        <v>88</v>
      </c>
      <c r="C94" s="20">
        <v>52530000</v>
      </c>
      <c r="D94" s="21">
        <v>0</v>
      </c>
      <c r="E94" s="22">
        <f t="shared" si="13"/>
        <v>0</v>
      </c>
      <c r="F94" s="21">
        <f t="shared" si="7"/>
        <v>52530000</v>
      </c>
      <c r="G94" s="21">
        <v>3142990</v>
      </c>
      <c r="H94" s="21">
        <v>15681570</v>
      </c>
      <c r="I94" s="23">
        <f t="shared" si="10"/>
        <v>29.852598515134211</v>
      </c>
      <c r="J94" s="20">
        <v>3142990</v>
      </c>
      <c r="K94" s="20">
        <v>15681570</v>
      </c>
      <c r="L94" s="23">
        <f t="shared" si="11"/>
        <v>29.852598515134211</v>
      </c>
    </row>
    <row r="95" spans="1:12" ht="24" x14ac:dyDescent="0.25">
      <c r="A95" s="24" t="s">
        <v>236</v>
      </c>
      <c r="B95" s="19" t="s">
        <v>89</v>
      </c>
      <c r="C95" s="20">
        <v>45423000</v>
      </c>
      <c r="D95" s="21">
        <v>0</v>
      </c>
      <c r="E95" s="22">
        <f t="shared" si="13"/>
        <v>0</v>
      </c>
      <c r="F95" s="21">
        <f t="shared" si="7"/>
        <v>45423000</v>
      </c>
      <c r="G95" s="21">
        <v>3825885</v>
      </c>
      <c r="H95" s="21">
        <v>16663777</v>
      </c>
      <c r="I95" s="23">
        <f t="shared" si="10"/>
        <v>36.685769323910797</v>
      </c>
      <c r="J95" s="20">
        <v>3825885</v>
      </c>
      <c r="K95" s="20">
        <v>16663777</v>
      </c>
      <c r="L95" s="23">
        <f t="shared" si="11"/>
        <v>36.685769323910797</v>
      </c>
    </row>
    <row r="96" spans="1:12" ht="36" x14ac:dyDescent="0.25">
      <c r="A96" s="24" t="s">
        <v>237</v>
      </c>
      <c r="B96" s="19" t="s">
        <v>90</v>
      </c>
      <c r="C96" s="20">
        <v>196500000</v>
      </c>
      <c r="D96" s="21">
        <v>-59981157</v>
      </c>
      <c r="E96" s="22">
        <f t="shared" si="13"/>
        <v>-59981157</v>
      </c>
      <c r="F96" s="21">
        <f t="shared" si="7"/>
        <v>136518843</v>
      </c>
      <c r="G96" s="21">
        <v>0</v>
      </c>
      <c r="H96" s="21">
        <v>136518843</v>
      </c>
      <c r="I96" s="23">
        <f t="shared" si="10"/>
        <v>100</v>
      </c>
      <c r="J96" s="20">
        <v>0</v>
      </c>
      <c r="K96" s="20">
        <v>16138443</v>
      </c>
      <c r="L96" s="23">
        <f t="shared" si="11"/>
        <v>11.821403291558807</v>
      </c>
    </row>
    <row r="97" spans="1:12" ht="36" x14ac:dyDescent="0.25">
      <c r="A97" s="24" t="s">
        <v>238</v>
      </c>
      <c r="B97" s="19" t="s">
        <v>91</v>
      </c>
      <c r="C97" s="20">
        <v>5150000</v>
      </c>
      <c r="D97" s="21">
        <v>-5150000</v>
      </c>
      <c r="E97" s="22">
        <f t="shared" si="13"/>
        <v>-5150000</v>
      </c>
      <c r="F97" s="21">
        <f t="shared" si="7"/>
        <v>0</v>
      </c>
      <c r="G97" s="21">
        <v>0</v>
      </c>
      <c r="H97" s="21">
        <v>0</v>
      </c>
      <c r="I97" s="23" t="e">
        <f t="shared" si="10"/>
        <v>#DIV/0!</v>
      </c>
      <c r="J97" s="20">
        <v>0</v>
      </c>
      <c r="K97" s="20">
        <v>0</v>
      </c>
      <c r="L97" s="23" t="e">
        <f t="shared" si="11"/>
        <v>#DIV/0!</v>
      </c>
    </row>
    <row r="98" spans="1:12" x14ac:dyDescent="0.25">
      <c r="A98" s="24" t="s">
        <v>239</v>
      </c>
      <c r="B98" s="19" t="s">
        <v>92</v>
      </c>
      <c r="C98" s="20">
        <v>779751000</v>
      </c>
      <c r="D98" s="21">
        <v>-30000</v>
      </c>
      <c r="E98" s="22">
        <f>-938952-30000</f>
        <v>-968952</v>
      </c>
      <c r="F98" s="21">
        <f t="shared" si="7"/>
        <v>778782048</v>
      </c>
      <c r="G98" s="21">
        <v>255404996</v>
      </c>
      <c r="H98" s="21">
        <v>758466995</v>
      </c>
      <c r="I98" s="23">
        <f t="shared" si="10"/>
        <v>97.391432808168688</v>
      </c>
      <c r="J98" s="20">
        <v>62676626</v>
      </c>
      <c r="K98" s="20">
        <v>101556882</v>
      </c>
      <c r="L98" s="23">
        <f t="shared" si="11"/>
        <v>13.040475478448624</v>
      </c>
    </row>
    <row r="99" spans="1:12" ht="24" x14ac:dyDescent="0.25">
      <c r="A99" s="24" t="s">
        <v>240</v>
      </c>
      <c r="B99" s="19" t="s">
        <v>93</v>
      </c>
      <c r="C99" s="20">
        <v>401700000</v>
      </c>
      <c r="D99" s="21">
        <v>0</v>
      </c>
      <c r="E99" s="22">
        <f>+D99</f>
        <v>0</v>
      </c>
      <c r="F99" s="21">
        <f t="shared" si="7"/>
        <v>401700000</v>
      </c>
      <c r="G99" s="21">
        <v>0</v>
      </c>
      <c r="H99" s="21">
        <v>401700000</v>
      </c>
      <c r="I99" s="23">
        <f t="shared" si="10"/>
        <v>100</v>
      </c>
      <c r="J99" s="20">
        <v>34676626</v>
      </c>
      <c r="K99" s="20">
        <v>61785584</v>
      </c>
      <c r="L99" s="23">
        <f t="shared" si="11"/>
        <v>15.381026636793626</v>
      </c>
    </row>
    <row r="100" spans="1:12" x14ac:dyDescent="0.25">
      <c r="A100" s="24" t="s">
        <v>241</v>
      </c>
      <c r="B100" s="19" t="s">
        <v>94</v>
      </c>
      <c r="C100" s="20">
        <v>333720000</v>
      </c>
      <c r="D100" s="21">
        <v>0</v>
      </c>
      <c r="E100" s="22">
        <f>+D100</f>
        <v>0</v>
      </c>
      <c r="F100" s="21">
        <f t="shared" si="7"/>
        <v>333720000</v>
      </c>
      <c r="G100" s="21">
        <v>255404996</v>
      </c>
      <c r="H100" s="21">
        <v>315404947</v>
      </c>
      <c r="I100" s="23">
        <f t="shared" si="10"/>
        <v>94.511850353589836</v>
      </c>
      <c r="J100" s="20">
        <v>28000000</v>
      </c>
      <c r="K100" s="20">
        <v>39771298</v>
      </c>
      <c r="L100" s="23">
        <f t="shared" si="11"/>
        <v>11.917565024571497</v>
      </c>
    </row>
    <row r="101" spans="1:12" ht="24" x14ac:dyDescent="0.25">
      <c r="A101" s="24" t="s">
        <v>242</v>
      </c>
      <c r="B101" s="19" t="s">
        <v>95</v>
      </c>
      <c r="C101" s="20">
        <v>1030000</v>
      </c>
      <c r="D101" s="21">
        <v>-30000</v>
      </c>
      <c r="E101" s="22">
        <v>-30000</v>
      </c>
      <c r="F101" s="21">
        <f t="shared" si="7"/>
        <v>1000000</v>
      </c>
      <c r="G101" s="21">
        <v>0</v>
      </c>
      <c r="H101" s="21">
        <v>0</v>
      </c>
      <c r="I101" s="23">
        <f t="shared" si="10"/>
        <v>0</v>
      </c>
      <c r="J101" s="20">
        <v>0</v>
      </c>
      <c r="K101" s="20">
        <v>0</v>
      </c>
      <c r="L101" s="23">
        <f t="shared" si="11"/>
        <v>0</v>
      </c>
    </row>
    <row r="102" spans="1:12" ht="36" x14ac:dyDescent="0.25">
      <c r="A102" s="24" t="s">
        <v>243</v>
      </c>
      <c r="B102" s="19" t="s">
        <v>96</v>
      </c>
      <c r="C102" s="20">
        <v>43301000</v>
      </c>
      <c r="D102" s="21">
        <v>0</v>
      </c>
      <c r="E102" s="22">
        <v>-938952</v>
      </c>
      <c r="F102" s="21">
        <f t="shared" si="7"/>
        <v>42362048</v>
      </c>
      <c r="G102" s="21">
        <v>0</v>
      </c>
      <c r="H102" s="21">
        <v>41362048</v>
      </c>
      <c r="I102" s="23">
        <f t="shared" si="10"/>
        <v>97.639396471105456</v>
      </c>
      <c r="J102" s="20">
        <v>0</v>
      </c>
      <c r="K102" s="20">
        <v>0</v>
      </c>
      <c r="L102" s="23">
        <f t="shared" si="11"/>
        <v>0</v>
      </c>
    </row>
    <row r="103" spans="1:12" ht="48" x14ac:dyDescent="0.25">
      <c r="A103" s="24" t="s">
        <v>244</v>
      </c>
      <c r="B103" s="19" t="s">
        <v>97</v>
      </c>
      <c r="C103" s="20">
        <v>592660000</v>
      </c>
      <c r="D103" s="21">
        <v>-289359225</v>
      </c>
      <c r="E103" s="22">
        <v>-289359225</v>
      </c>
      <c r="F103" s="21">
        <f t="shared" si="7"/>
        <v>303300775</v>
      </c>
      <c r="G103" s="21">
        <v>20000000</v>
      </c>
      <c r="H103" s="21">
        <v>39000000</v>
      </c>
      <c r="I103" s="23">
        <f t="shared" si="10"/>
        <v>12.858523028831694</v>
      </c>
      <c r="J103" s="20">
        <v>4130631</v>
      </c>
      <c r="K103" s="20">
        <v>4130631</v>
      </c>
      <c r="L103" s="23">
        <f t="shared" si="11"/>
        <v>1.3618926624898997</v>
      </c>
    </row>
    <row r="104" spans="1:12" ht="36" x14ac:dyDescent="0.25">
      <c r="A104" s="24" t="s">
        <v>245</v>
      </c>
      <c r="B104" s="19" t="s">
        <v>98</v>
      </c>
      <c r="C104" s="20">
        <v>10300000</v>
      </c>
      <c r="D104" s="21">
        <v>0</v>
      </c>
      <c r="E104" s="22">
        <f>+D104</f>
        <v>0</v>
      </c>
      <c r="F104" s="21">
        <f t="shared" si="7"/>
        <v>10300000</v>
      </c>
      <c r="G104" s="21">
        <v>0</v>
      </c>
      <c r="H104" s="21">
        <v>0</v>
      </c>
      <c r="I104" s="23">
        <f t="shared" si="10"/>
        <v>0</v>
      </c>
      <c r="J104" s="20">
        <v>0</v>
      </c>
      <c r="K104" s="20">
        <v>0</v>
      </c>
      <c r="L104" s="23">
        <f t="shared" si="11"/>
        <v>0</v>
      </c>
    </row>
    <row r="105" spans="1:12" ht="36" x14ac:dyDescent="0.25">
      <c r="A105" s="24" t="s">
        <v>246</v>
      </c>
      <c r="B105" s="19" t="s">
        <v>99</v>
      </c>
      <c r="C105" s="20">
        <v>45600000</v>
      </c>
      <c r="D105" s="21">
        <v>-15600000</v>
      </c>
      <c r="E105" s="22">
        <v>-15600000</v>
      </c>
      <c r="F105" s="21">
        <f t="shared" si="7"/>
        <v>30000000</v>
      </c>
      <c r="G105" s="21">
        <v>0</v>
      </c>
      <c r="H105" s="21">
        <v>5000000</v>
      </c>
      <c r="I105" s="23">
        <f t="shared" ref="I105:I126" si="14">+(H105/F105)*100</f>
        <v>16.666666666666664</v>
      </c>
      <c r="J105" s="20">
        <v>4130631</v>
      </c>
      <c r="K105" s="20">
        <v>4130631</v>
      </c>
      <c r="L105" s="23">
        <f t="shared" si="11"/>
        <v>13.76877</v>
      </c>
    </row>
    <row r="106" spans="1:12" ht="24" x14ac:dyDescent="0.25">
      <c r="A106" s="24" t="s">
        <v>247</v>
      </c>
      <c r="B106" s="19" t="s">
        <v>100</v>
      </c>
      <c r="C106" s="20">
        <v>536760000</v>
      </c>
      <c r="D106" s="21">
        <v>0</v>
      </c>
      <c r="E106" s="22">
        <v>-470000000</v>
      </c>
      <c r="F106" s="21">
        <f t="shared" ref="F106:F119" si="15">+C106+E106</f>
        <v>66760000</v>
      </c>
      <c r="G106" s="21">
        <v>20000000</v>
      </c>
      <c r="H106" s="21">
        <v>34000000</v>
      </c>
      <c r="I106" s="23">
        <f t="shared" si="14"/>
        <v>50.928699820251644</v>
      </c>
      <c r="J106" s="20">
        <v>0</v>
      </c>
      <c r="K106" s="20">
        <v>0</v>
      </c>
      <c r="L106" s="23">
        <f t="shared" si="11"/>
        <v>0</v>
      </c>
    </row>
    <row r="107" spans="1:12" ht="24" x14ac:dyDescent="0.25">
      <c r="A107" s="24" t="s">
        <v>248</v>
      </c>
      <c r="B107" s="19" t="s">
        <v>101</v>
      </c>
      <c r="C107" s="20">
        <v>0</v>
      </c>
      <c r="D107" s="21">
        <v>-273759225</v>
      </c>
      <c r="E107" s="22">
        <v>196240775</v>
      </c>
      <c r="F107" s="21">
        <f t="shared" si="15"/>
        <v>196240775</v>
      </c>
      <c r="G107" s="21">
        <v>0</v>
      </c>
      <c r="H107" s="21">
        <v>0</v>
      </c>
      <c r="I107" s="23">
        <f t="shared" si="14"/>
        <v>0</v>
      </c>
      <c r="J107" s="20">
        <v>0</v>
      </c>
      <c r="K107" s="20">
        <v>0</v>
      </c>
      <c r="L107" s="23">
        <f t="shared" si="11"/>
        <v>0</v>
      </c>
    </row>
    <row r="108" spans="1:12" ht="24" x14ac:dyDescent="0.25">
      <c r="A108" s="24" t="s">
        <v>249</v>
      </c>
      <c r="B108" s="19" t="s">
        <v>102</v>
      </c>
      <c r="C108" s="20">
        <v>171208000</v>
      </c>
      <c r="D108" s="21">
        <v>0</v>
      </c>
      <c r="E108" s="22">
        <f>+D108</f>
        <v>0</v>
      </c>
      <c r="F108" s="21">
        <f t="shared" si="15"/>
        <v>171208000</v>
      </c>
      <c r="G108" s="21">
        <v>7510830</v>
      </c>
      <c r="H108" s="21">
        <v>47772513</v>
      </c>
      <c r="I108" s="23">
        <f t="shared" si="14"/>
        <v>27.903201369094905</v>
      </c>
      <c r="J108" s="20">
        <v>7510830</v>
      </c>
      <c r="K108" s="20">
        <v>47772513</v>
      </c>
      <c r="L108" s="23">
        <f t="shared" si="11"/>
        <v>27.903201369094905</v>
      </c>
    </row>
    <row r="109" spans="1:12" ht="24" x14ac:dyDescent="0.25">
      <c r="A109" s="24" t="s">
        <v>250</v>
      </c>
      <c r="B109" s="19" t="s">
        <v>103</v>
      </c>
      <c r="C109" s="20">
        <v>171208000</v>
      </c>
      <c r="D109" s="21">
        <v>0</v>
      </c>
      <c r="E109" s="22">
        <f>+D109</f>
        <v>0</v>
      </c>
      <c r="F109" s="21">
        <f t="shared" si="15"/>
        <v>171208000</v>
      </c>
      <c r="G109" s="21">
        <v>7510830</v>
      </c>
      <c r="H109" s="21">
        <v>47772513</v>
      </c>
      <c r="I109" s="23">
        <f t="shared" si="14"/>
        <v>27.903201369094905</v>
      </c>
      <c r="J109" s="20">
        <v>7510830</v>
      </c>
      <c r="K109" s="20">
        <v>47772513</v>
      </c>
      <c r="L109" s="23">
        <f t="shared" si="11"/>
        <v>27.903201369094905</v>
      </c>
    </row>
    <row r="110" spans="1:12" x14ac:dyDescent="0.25">
      <c r="A110" s="24" t="s">
        <v>251</v>
      </c>
      <c r="B110" s="19" t="s">
        <v>104</v>
      </c>
      <c r="C110" s="20">
        <v>133488000</v>
      </c>
      <c r="D110" s="21">
        <v>0</v>
      </c>
      <c r="E110" s="22">
        <f>+D110</f>
        <v>0</v>
      </c>
      <c r="F110" s="21">
        <f t="shared" si="15"/>
        <v>133488000</v>
      </c>
      <c r="G110" s="21">
        <v>7510830</v>
      </c>
      <c r="H110" s="21">
        <v>42511460</v>
      </c>
      <c r="I110" s="23">
        <f t="shared" si="14"/>
        <v>31.846652882656119</v>
      </c>
      <c r="J110" s="20">
        <v>7510830</v>
      </c>
      <c r="K110" s="20">
        <v>42511513</v>
      </c>
      <c r="L110" s="23">
        <f t="shared" si="11"/>
        <v>31.846692586599545</v>
      </c>
    </row>
    <row r="111" spans="1:12" x14ac:dyDescent="0.25">
      <c r="A111" s="24" t="s">
        <v>252</v>
      </c>
      <c r="B111" s="19" t="s">
        <v>105</v>
      </c>
      <c r="C111" s="20">
        <v>24720000</v>
      </c>
      <c r="D111" s="21">
        <v>0</v>
      </c>
      <c r="E111" s="22">
        <f>+D111</f>
        <v>0</v>
      </c>
      <c r="F111" s="21">
        <f t="shared" si="15"/>
        <v>24720000</v>
      </c>
      <c r="G111" s="21">
        <v>0</v>
      </c>
      <c r="H111" s="21">
        <v>2501253</v>
      </c>
      <c r="I111" s="23">
        <f t="shared" si="14"/>
        <v>10.118337378640776</v>
      </c>
      <c r="J111" s="20">
        <v>0</v>
      </c>
      <c r="K111" s="20">
        <v>2501253</v>
      </c>
      <c r="L111" s="23">
        <f t="shared" si="11"/>
        <v>10.118337378640776</v>
      </c>
    </row>
    <row r="112" spans="1:12" x14ac:dyDescent="0.25">
      <c r="A112" s="24" t="s">
        <v>253</v>
      </c>
      <c r="B112" s="19" t="s">
        <v>106</v>
      </c>
      <c r="C112" s="20">
        <v>13000000</v>
      </c>
      <c r="D112" s="21">
        <v>0</v>
      </c>
      <c r="E112" s="22">
        <f>+D112</f>
        <v>0</v>
      </c>
      <c r="F112" s="21">
        <f t="shared" si="15"/>
        <v>13000000</v>
      </c>
      <c r="G112" s="21">
        <v>0</v>
      </c>
      <c r="H112" s="21">
        <v>2759800</v>
      </c>
      <c r="I112" s="23">
        <f t="shared" si="14"/>
        <v>21.229230769230771</v>
      </c>
      <c r="J112" s="20">
        <v>0</v>
      </c>
      <c r="K112" s="20">
        <v>2759800</v>
      </c>
      <c r="L112" s="23">
        <f t="shared" si="11"/>
        <v>21.229230769230771</v>
      </c>
    </row>
    <row r="113" spans="1:14" x14ac:dyDescent="0.25">
      <c r="A113" s="24" t="s">
        <v>254</v>
      </c>
      <c r="B113" s="19" t="s">
        <v>107</v>
      </c>
      <c r="C113" s="20">
        <v>0</v>
      </c>
      <c r="D113" s="21">
        <v>0</v>
      </c>
      <c r="E113" s="22">
        <v>500000</v>
      </c>
      <c r="F113" s="21">
        <f t="shared" si="15"/>
        <v>500000</v>
      </c>
      <c r="G113" s="21">
        <v>0</v>
      </c>
      <c r="H113" s="21">
        <v>0</v>
      </c>
      <c r="I113" s="23">
        <f t="shared" si="14"/>
        <v>0</v>
      </c>
      <c r="J113" s="20">
        <v>0</v>
      </c>
      <c r="K113" s="20">
        <v>0</v>
      </c>
      <c r="L113" s="23">
        <f t="shared" si="11"/>
        <v>0</v>
      </c>
    </row>
    <row r="114" spans="1:14" x14ac:dyDescent="0.25">
      <c r="A114" s="24" t="s">
        <v>255</v>
      </c>
      <c r="B114" s="19" t="s">
        <v>108</v>
      </c>
      <c r="C114" s="20">
        <v>41052000</v>
      </c>
      <c r="D114" s="21">
        <v>0</v>
      </c>
      <c r="E114" s="22">
        <f>+D114</f>
        <v>0</v>
      </c>
      <c r="F114" s="21">
        <f t="shared" si="15"/>
        <v>41052000</v>
      </c>
      <c r="G114" s="21">
        <v>0</v>
      </c>
      <c r="H114" s="21">
        <v>29560000</v>
      </c>
      <c r="I114" s="23">
        <f t="shared" si="14"/>
        <v>72.006235993374261</v>
      </c>
      <c r="J114" s="20">
        <v>0</v>
      </c>
      <c r="K114" s="20">
        <v>0</v>
      </c>
      <c r="L114" s="23">
        <f t="shared" si="11"/>
        <v>0</v>
      </c>
    </row>
    <row r="115" spans="1:14" x14ac:dyDescent="0.25">
      <c r="A115" s="24" t="s">
        <v>256</v>
      </c>
      <c r="B115" s="19" t="s">
        <v>109</v>
      </c>
      <c r="C115" s="20">
        <v>108080000</v>
      </c>
      <c r="D115" s="21">
        <v>0</v>
      </c>
      <c r="E115" s="22">
        <f>+D115</f>
        <v>0</v>
      </c>
      <c r="F115" s="21">
        <f t="shared" si="15"/>
        <v>108080000</v>
      </c>
      <c r="G115" s="21">
        <v>0</v>
      </c>
      <c r="H115" s="21">
        <v>76367408</v>
      </c>
      <c r="I115" s="23">
        <f t="shared" si="14"/>
        <v>70.658223538119913</v>
      </c>
      <c r="J115" s="20">
        <v>0</v>
      </c>
      <c r="K115" s="20">
        <v>0</v>
      </c>
      <c r="L115" s="23">
        <f t="shared" si="11"/>
        <v>0</v>
      </c>
    </row>
    <row r="116" spans="1:14" x14ac:dyDescent="0.25">
      <c r="A116" s="24" t="s">
        <v>257</v>
      </c>
      <c r="B116" s="19" t="s">
        <v>110</v>
      </c>
      <c r="C116" s="20">
        <v>58851000</v>
      </c>
      <c r="D116" s="21">
        <v>0</v>
      </c>
      <c r="E116" s="22">
        <v>0</v>
      </c>
      <c r="F116" s="21">
        <f t="shared" si="15"/>
        <v>58851000</v>
      </c>
      <c r="G116" s="21">
        <v>0</v>
      </c>
      <c r="H116" s="21">
        <v>42372592</v>
      </c>
      <c r="I116" s="23">
        <f t="shared" si="14"/>
        <v>71.999782501571758</v>
      </c>
      <c r="J116" s="20">
        <v>0</v>
      </c>
      <c r="K116" s="20">
        <v>0</v>
      </c>
      <c r="L116" s="23">
        <f t="shared" si="11"/>
        <v>0</v>
      </c>
    </row>
    <row r="117" spans="1:14" x14ac:dyDescent="0.25">
      <c r="A117" s="24" t="s">
        <v>258</v>
      </c>
      <c r="B117" s="19" t="s">
        <v>111</v>
      </c>
      <c r="C117" s="20">
        <v>515000</v>
      </c>
      <c r="D117" s="21">
        <v>0</v>
      </c>
      <c r="E117" s="22">
        <f>+D117</f>
        <v>0</v>
      </c>
      <c r="F117" s="21">
        <f t="shared" si="15"/>
        <v>515000</v>
      </c>
      <c r="G117" s="21">
        <v>0</v>
      </c>
      <c r="H117" s="21">
        <v>0</v>
      </c>
      <c r="I117" s="23">
        <f t="shared" si="14"/>
        <v>0</v>
      </c>
      <c r="J117" s="20">
        <v>0</v>
      </c>
      <c r="K117" s="20">
        <v>0</v>
      </c>
      <c r="L117" s="23">
        <f t="shared" si="11"/>
        <v>0</v>
      </c>
    </row>
    <row r="118" spans="1:14" x14ac:dyDescent="0.25">
      <c r="A118" s="24" t="s">
        <v>259</v>
      </c>
      <c r="B118" s="19" t="s">
        <v>112</v>
      </c>
      <c r="C118" s="20">
        <v>515000</v>
      </c>
      <c r="D118" s="21">
        <v>0</v>
      </c>
      <c r="E118" s="22">
        <v>0</v>
      </c>
      <c r="F118" s="21">
        <f t="shared" si="15"/>
        <v>515000</v>
      </c>
      <c r="G118" s="21">
        <v>0</v>
      </c>
      <c r="H118" s="21">
        <v>0</v>
      </c>
      <c r="I118" s="23">
        <f t="shared" si="14"/>
        <v>0</v>
      </c>
      <c r="J118" s="20">
        <v>0</v>
      </c>
      <c r="K118" s="20">
        <v>0</v>
      </c>
      <c r="L118" s="23">
        <f t="shared" si="11"/>
        <v>0</v>
      </c>
    </row>
    <row r="119" spans="1:14" x14ac:dyDescent="0.25">
      <c r="A119" s="24" t="s">
        <v>260</v>
      </c>
      <c r="B119" s="19" t="s">
        <v>113</v>
      </c>
      <c r="C119" s="20">
        <v>515000</v>
      </c>
      <c r="D119" s="21">
        <v>0</v>
      </c>
      <c r="E119" s="22">
        <v>0</v>
      </c>
      <c r="F119" s="21">
        <f t="shared" si="15"/>
        <v>515000</v>
      </c>
      <c r="G119" s="21">
        <v>0</v>
      </c>
      <c r="H119" s="21">
        <v>0</v>
      </c>
      <c r="I119" s="23">
        <f t="shared" si="14"/>
        <v>0</v>
      </c>
      <c r="J119" s="20">
        <v>0</v>
      </c>
      <c r="K119" s="20">
        <v>0</v>
      </c>
      <c r="L119" s="23">
        <f t="shared" si="11"/>
        <v>0</v>
      </c>
    </row>
    <row r="120" spans="1:14" x14ac:dyDescent="0.25">
      <c r="A120" s="24" t="s">
        <v>261</v>
      </c>
      <c r="B120" s="19" t="s">
        <v>114</v>
      </c>
      <c r="C120" s="20">
        <v>114425161000</v>
      </c>
      <c r="D120" s="21">
        <v>-22712962783</v>
      </c>
      <c r="E120" s="22">
        <v>-20658177877</v>
      </c>
      <c r="F120" s="20">
        <f t="shared" ref="F120:F147" si="16">+C120+E120</f>
        <v>93766983123</v>
      </c>
      <c r="G120" s="21">
        <v>7580402398</v>
      </c>
      <c r="H120" s="21">
        <v>38034802045</v>
      </c>
      <c r="I120" s="23">
        <f t="shared" si="14"/>
        <v>40.563107373420962</v>
      </c>
      <c r="J120" s="20">
        <v>852643658</v>
      </c>
      <c r="K120" s="20">
        <v>22064964761</v>
      </c>
      <c r="L120" s="23">
        <f t="shared" si="11"/>
        <v>23.531699566419885</v>
      </c>
    </row>
    <row r="121" spans="1:14" x14ac:dyDescent="0.25">
      <c r="A121" s="24" t="s">
        <v>262</v>
      </c>
      <c r="B121" s="19" t="s">
        <v>115</v>
      </c>
      <c r="C121" s="20">
        <v>114425161000</v>
      </c>
      <c r="D121" s="21">
        <v>-22712962783</v>
      </c>
      <c r="E121" s="22">
        <v>-20658177877</v>
      </c>
      <c r="F121" s="20">
        <f t="shared" si="16"/>
        <v>93766983123</v>
      </c>
      <c r="G121" s="21">
        <v>7580402398</v>
      </c>
      <c r="H121" s="21">
        <v>38034802045</v>
      </c>
      <c r="I121" s="23">
        <f t="shared" si="14"/>
        <v>40.563107373420962</v>
      </c>
      <c r="J121" s="20">
        <v>852643658</v>
      </c>
      <c r="K121" s="20">
        <v>22064964761</v>
      </c>
      <c r="L121" s="23">
        <f t="shared" ref="L121:L122" si="17">+(K121/F121)*100</f>
        <v>23.531699566419885</v>
      </c>
    </row>
    <row r="122" spans="1:14" x14ac:dyDescent="0.25">
      <c r="A122" s="24" t="s">
        <v>263</v>
      </c>
      <c r="B122" s="19" t="s">
        <v>116</v>
      </c>
      <c r="C122" s="20">
        <v>114425161000</v>
      </c>
      <c r="D122" s="21">
        <v>-22712962783</v>
      </c>
      <c r="E122" s="22">
        <v>-20658177877</v>
      </c>
      <c r="F122" s="20">
        <f t="shared" si="16"/>
        <v>93766983123</v>
      </c>
      <c r="G122" s="21">
        <v>7580402398</v>
      </c>
      <c r="H122" s="21">
        <v>38034802045</v>
      </c>
      <c r="I122" s="23">
        <f t="shared" si="14"/>
        <v>40.563107373420962</v>
      </c>
      <c r="J122" s="20">
        <v>852643658</v>
      </c>
      <c r="K122" s="20">
        <v>22064964761</v>
      </c>
      <c r="L122" s="23">
        <f t="shared" si="17"/>
        <v>23.531699566419885</v>
      </c>
    </row>
    <row r="123" spans="1:14" ht="24" x14ac:dyDescent="0.25">
      <c r="A123" s="24" t="s">
        <v>264</v>
      </c>
      <c r="B123" s="19" t="s">
        <v>117</v>
      </c>
      <c r="C123" s="20">
        <v>46003446000</v>
      </c>
      <c r="D123" s="21">
        <v>0</v>
      </c>
      <c r="E123" s="22">
        <v>6744075606</v>
      </c>
      <c r="F123" s="20">
        <f t="shared" si="16"/>
        <v>52747521606</v>
      </c>
      <c r="G123" s="21">
        <v>3636361669</v>
      </c>
      <c r="H123" s="21">
        <v>22158765013</v>
      </c>
      <c r="I123" s="23">
        <f t="shared" si="14"/>
        <v>42.009111211927454</v>
      </c>
      <c r="J123" s="20">
        <v>368560272</v>
      </c>
      <c r="K123" s="20">
        <v>14865238401</v>
      </c>
      <c r="L123" s="23">
        <f t="shared" si="11"/>
        <v>28.181870822361233</v>
      </c>
    </row>
    <row r="124" spans="1:14" ht="48" x14ac:dyDescent="0.25">
      <c r="A124" s="24" t="s">
        <v>265</v>
      </c>
      <c r="B124" s="19" t="s">
        <v>118</v>
      </c>
      <c r="C124" s="20">
        <v>46003446000</v>
      </c>
      <c r="D124" s="21">
        <v>0</v>
      </c>
      <c r="E124" s="22">
        <v>6744075606</v>
      </c>
      <c r="F124" s="20">
        <f t="shared" si="16"/>
        <v>52747521606</v>
      </c>
      <c r="G124" s="21">
        <v>3636361669</v>
      </c>
      <c r="H124" s="21">
        <v>22158765013</v>
      </c>
      <c r="I124" s="23">
        <f t="shared" si="14"/>
        <v>42.009111211927454</v>
      </c>
      <c r="J124" s="20">
        <v>368560272</v>
      </c>
      <c r="K124" s="20">
        <v>14865238401</v>
      </c>
      <c r="L124" s="23">
        <f t="shared" ref="L124" si="18">+(K124/F124)*100</f>
        <v>28.181870822361233</v>
      </c>
    </row>
    <row r="125" spans="1:14" ht="36" x14ac:dyDescent="0.25">
      <c r="A125" s="24" t="s">
        <v>266</v>
      </c>
      <c r="B125" s="19" t="s">
        <v>119</v>
      </c>
      <c r="C125" s="20">
        <v>898425000</v>
      </c>
      <c r="D125" s="21">
        <v>0</v>
      </c>
      <c r="E125" s="22">
        <v>0</v>
      </c>
      <c r="F125" s="20">
        <f t="shared" si="16"/>
        <v>898425000</v>
      </c>
      <c r="G125" s="21">
        <v>42002360</v>
      </c>
      <c r="H125" s="21">
        <v>549835160</v>
      </c>
      <c r="I125" s="23">
        <f t="shared" si="14"/>
        <v>61.199895372457355</v>
      </c>
      <c r="J125" s="20">
        <v>14595031</v>
      </c>
      <c r="K125" s="20">
        <v>24016544</v>
      </c>
      <c r="L125" s="23">
        <f t="shared" si="11"/>
        <v>2.6731829590672564</v>
      </c>
      <c r="N125" s="11"/>
    </row>
    <row r="126" spans="1:14" ht="24" x14ac:dyDescent="0.25">
      <c r="A126" s="24" t="s">
        <v>310</v>
      </c>
      <c r="B126" s="19" t="s">
        <v>311</v>
      </c>
      <c r="C126" s="20">
        <v>898425000</v>
      </c>
      <c r="D126" s="21">
        <v>0</v>
      </c>
      <c r="E126" s="22">
        <v>0</v>
      </c>
      <c r="F126" s="20">
        <f t="shared" si="16"/>
        <v>898425000</v>
      </c>
      <c r="G126" s="21">
        <v>42002360</v>
      </c>
      <c r="H126" s="21">
        <v>549835100</v>
      </c>
      <c r="I126" s="23">
        <f t="shared" si="14"/>
        <v>61.199888694103564</v>
      </c>
      <c r="J126" s="20">
        <v>14595031</v>
      </c>
      <c r="K126" s="20">
        <v>24016544</v>
      </c>
      <c r="L126" s="23">
        <f t="shared" ref="L126" si="19">+(K126/F126)*100</f>
        <v>2.6731829590672564</v>
      </c>
      <c r="N126" s="11"/>
    </row>
    <row r="127" spans="1:14" ht="24" x14ac:dyDescent="0.25">
      <c r="A127" s="24" t="s">
        <v>267</v>
      </c>
      <c r="B127" s="19" t="s">
        <v>120</v>
      </c>
      <c r="C127" s="20">
        <v>8516203000</v>
      </c>
      <c r="D127" s="21">
        <v>0</v>
      </c>
      <c r="E127" s="22">
        <v>6744075606</v>
      </c>
      <c r="F127" s="20">
        <f t="shared" si="16"/>
        <v>15260278606</v>
      </c>
      <c r="G127" s="21">
        <v>561419985</v>
      </c>
      <c r="H127" s="21">
        <v>3128744020</v>
      </c>
      <c r="I127" s="23">
        <f t="shared" ref="I127:I136" si="20">+(H127/F127)*100</f>
        <v>20.502535378153894</v>
      </c>
      <c r="J127" s="20">
        <v>280967422</v>
      </c>
      <c r="K127" s="20">
        <v>327826906</v>
      </c>
      <c r="L127" s="23">
        <f t="shared" si="11"/>
        <v>2.1482367030383429</v>
      </c>
      <c r="N127" s="11"/>
    </row>
    <row r="128" spans="1:14" ht="36" x14ac:dyDescent="0.25">
      <c r="A128" s="24" t="s">
        <v>290</v>
      </c>
      <c r="B128" s="19" t="s">
        <v>291</v>
      </c>
      <c r="C128" s="20">
        <v>946596000</v>
      </c>
      <c r="D128" s="21">
        <v>0</v>
      </c>
      <c r="E128" s="22">
        <v>0</v>
      </c>
      <c r="F128" s="20">
        <f t="shared" si="16"/>
        <v>946596000</v>
      </c>
      <c r="G128" s="21">
        <v>127791640</v>
      </c>
      <c r="H128" s="21">
        <v>566460885</v>
      </c>
      <c r="I128" s="23">
        <f t="shared" si="20"/>
        <v>59.841884499828858</v>
      </c>
      <c r="J128" s="20">
        <v>25564360</v>
      </c>
      <c r="K128" s="20">
        <v>34216840</v>
      </c>
      <c r="L128" s="23">
        <f t="shared" si="11"/>
        <v>3.6147247611441418</v>
      </c>
      <c r="N128" s="11"/>
    </row>
    <row r="129" spans="1:14" x14ac:dyDescent="0.25">
      <c r="A129" s="24" t="s">
        <v>292</v>
      </c>
      <c r="B129" s="19" t="s">
        <v>293</v>
      </c>
      <c r="C129" s="20">
        <v>7569607000</v>
      </c>
      <c r="D129" s="21">
        <v>0</v>
      </c>
      <c r="E129" s="22">
        <v>6744075606</v>
      </c>
      <c r="F129" s="20">
        <f t="shared" si="16"/>
        <v>14313682606</v>
      </c>
      <c r="G129" s="21">
        <v>433628345</v>
      </c>
      <c r="H129" s="21">
        <v>2562283135</v>
      </c>
      <c r="I129" s="23">
        <f t="shared" si="20"/>
        <v>17.900935807574385</v>
      </c>
      <c r="J129" s="20">
        <v>255403062</v>
      </c>
      <c r="K129" s="20">
        <v>293610066</v>
      </c>
      <c r="L129" s="23">
        <f t="shared" si="11"/>
        <v>2.0512545518993468</v>
      </c>
      <c r="N129" s="11"/>
    </row>
    <row r="130" spans="1:14" ht="24" x14ac:dyDescent="0.25">
      <c r="A130" s="24" t="s">
        <v>268</v>
      </c>
      <c r="B130" s="19" t="s">
        <v>121</v>
      </c>
      <c r="C130" s="20">
        <v>36588818000</v>
      </c>
      <c r="D130" s="21">
        <v>0</v>
      </c>
      <c r="E130" s="22">
        <v>0</v>
      </c>
      <c r="F130" s="20">
        <f t="shared" si="16"/>
        <v>36588818000</v>
      </c>
      <c r="G130" s="21">
        <v>3032939324</v>
      </c>
      <c r="H130" s="21">
        <v>18480185833</v>
      </c>
      <c r="I130" s="23">
        <f t="shared" si="20"/>
        <v>50.507742100332401</v>
      </c>
      <c r="J130" s="20">
        <v>72997819</v>
      </c>
      <c r="K130" s="20">
        <v>14513394951</v>
      </c>
      <c r="L130" s="23">
        <f t="shared" si="11"/>
        <v>39.666203349340229</v>
      </c>
      <c r="N130" s="11"/>
    </row>
    <row r="131" spans="1:14" ht="24" x14ac:dyDescent="0.25">
      <c r="A131" s="24" t="s">
        <v>294</v>
      </c>
      <c r="B131" s="19" t="s">
        <v>295</v>
      </c>
      <c r="C131" s="20">
        <v>36588818000</v>
      </c>
      <c r="D131" s="21">
        <v>0</v>
      </c>
      <c r="E131" s="22">
        <v>0</v>
      </c>
      <c r="F131" s="20">
        <f t="shared" si="16"/>
        <v>36588818000</v>
      </c>
      <c r="G131" s="21">
        <v>3032939324</v>
      </c>
      <c r="H131" s="21">
        <v>18480185833</v>
      </c>
      <c r="I131" s="23">
        <f t="shared" si="20"/>
        <v>50.507742100332401</v>
      </c>
      <c r="J131" s="20">
        <v>72997819</v>
      </c>
      <c r="K131" s="20">
        <v>14513394951</v>
      </c>
      <c r="L131" s="23">
        <f t="shared" ref="L131:L135" si="21">+(K131/F131)*100</f>
        <v>39.666203349340229</v>
      </c>
      <c r="N131" s="11"/>
    </row>
    <row r="132" spans="1:14" x14ac:dyDescent="0.25">
      <c r="A132" s="24" t="s">
        <v>269</v>
      </c>
      <c r="B132" s="19" t="s">
        <v>122</v>
      </c>
      <c r="C132" s="20">
        <v>35444233000</v>
      </c>
      <c r="D132" s="21">
        <v>-22712962783</v>
      </c>
      <c r="E132" s="22">
        <v>-27402253483</v>
      </c>
      <c r="F132" s="20">
        <f>+C132+E132</f>
        <v>8041979517</v>
      </c>
      <c r="G132" s="21">
        <v>2624136728</v>
      </c>
      <c r="H132" s="21">
        <v>3701794596</v>
      </c>
      <c r="I132" s="23">
        <f t="shared" si="20"/>
        <v>46.030888143581429</v>
      </c>
      <c r="J132" s="20">
        <v>78091418</v>
      </c>
      <c r="K132" s="20">
        <v>218989490</v>
      </c>
      <c r="L132" s="23">
        <f t="shared" si="21"/>
        <v>2.7230794300964889</v>
      </c>
      <c r="N132" s="11"/>
    </row>
    <row r="133" spans="1:14" ht="24" x14ac:dyDescent="0.25">
      <c r="A133" s="24" t="s">
        <v>270</v>
      </c>
      <c r="B133" s="19" t="s">
        <v>123</v>
      </c>
      <c r="C133" s="20">
        <v>35444233000</v>
      </c>
      <c r="D133" s="21">
        <v>-22712962783</v>
      </c>
      <c r="E133" s="22">
        <v>-27402253483</v>
      </c>
      <c r="F133" s="20">
        <f t="shared" si="16"/>
        <v>8041979517</v>
      </c>
      <c r="G133" s="21">
        <v>2624136728</v>
      </c>
      <c r="H133" s="21">
        <v>3701794596</v>
      </c>
      <c r="I133" s="23">
        <f t="shared" si="20"/>
        <v>46.030888143581429</v>
      </c>
      <c r="J133" s="20">
        <v>78091418</v>
      </c>
      <c r="K133" s="20">
        <v>218989490</v>
      </c>
      <c r="L133" s="23">
        <f t="shared" si="21"/>
        <v>2.7230794300964889</v>
      </c>
      <c r="N133" s="11"/>
    </row>
    <row r="134" spans="1:14" ht="24" x14ac:dyDescent="0.25">
      <c r="A134" s="24" t="s">
        <v>271</v>
      </c>
      <c r="B134" s="19" t="s">
        <v>124</v>
      </c>
      <c r="C134" s="20">
        <v>35444233000</v>
      </c>
      <c r="D134" s="21">
        <v>-22712962783</v>
      </c>
      <c r="E134" s="22">
        <v>-27402253483</v>
      </c>
      <c r="F134" s="20">
        <f t="shared" si="16"/>
        <v>8041979517</v>
      </c>
      <c r="G134" s="21">
        <v>2624136728</v>
      </c>
      <c r="H134" s="21">
        <v>3701794596</v>
      </c>
      <c r="I134" s="23">
        <f t="shared" si="20"/>
        <v>46.030888143581429</v>
      </c>
      <c r="J134" s="20">
        <v>78091418</v>
      </c>
      <c r="K134" s="20">
        <v>218989490</v>
      </c>
      <c r="L134" s="23">
        <f t="shared" si="21"/>
        <v>2.7230794300964889</v>
      </c>
      <c r="N134" s="11"/>
    </row>
    <row r="135" spans="1:14" ht="36" x14ac:dyDescent="0.25">
      <c r="A135" s="24" t="s">
        <v>312</v>
      </c>
      <c r="B135" s="19" t="s">
        <v>313</v>
      </c>
      <c r="C135" s="20">
        <v>35444233000</v>
      </c>
      <c r="D135" s="21">
        <v>-22712962783</v>
      </c>
      <c r="E135" s="22">
        <v>-27402253483</v>
      </c>
      <c r="F135" s="20">
        <f t="shared" si="16"/>
        <v>8041979517</v>
      </c>
      <c r="G135" s="21">
        <v>2624136728</v>
      </c>
      <c r="H135" s="21">
        <v>3701794596</v>
      </c>
      <c r="I135" s="23">
        <f t="shared" si="20"/>
        <v>46.030888143581429</v>
      </c>
      <c r="J135" s="20">
        <v>78091418</v>
      </c>
      <c r="K135" s="20">
        <v>218989490</v>
      </c>
      <c r="L135" s="23">
        <f t="shared" si="21"/>
        <v>2.7230794300964889</v>
      </c>
      <c r="N135" s="11"/>
    </row>
    <row r="136" spans="1:14" ht="36" x14ac:dyDescent="0.25">
      <c r="A136" s="24" t="s">
        <v>272</v>
      </c>
      <c r="B136" s="19" t="s">
        <v>125</v>
      </c>
      <c r="C136" s="20">
        <v>23922750000</v>
      </c>
      <c r="D136" s="21">
        <v>0</v>
      </c>
      <c r="E136" s="22">
        <v>0</v>
      </c>
      <c r="F136" s="20">
        <f t="shared" si="16"/>
        <v>23922750000</v>
      </c>
      <c r="G136" s="21">
        <v>552054406</v>
      </c>
      <c r="H136" s="21">
        <v>7899416680</v>
      </c>
      <c r="I136" s="23">
        <f t="shared" si="20"/>
        <v>33.020520968534136</v>
      </c>
      <c r="J136" s="20">
        <v>106217442</v>
      </c>
      <c r="K136" s="20">
        <v>6445777880</v>
      </c>
      <c r="L136" s="23">
        <f t="shared" si="11"/>
        <v>26.944134265500413</v>
      </c>
      <c r="N136" s="11"/>
    </row>
    <row r="137" spans="1:14" ht="36" x14ac:dyDescent="0.25">
      <c r="A137" s="24" t="s">
        <v>273</v>
      </c>
      <c r="B137" s="19" t="s">
        <v>126</v>
      </c>
      <c r="C137" s="20">
        <v>23922750000</v>
      </c>
      <c r="D137" s="21">
        <v>0</v>
      </c>
      <c r="E137" s="22">
        <v>0</v>
      </c>
      <c r="F137" s="20">
        <f t="shared" si="16"/>
        <v>23922750000</v>
      </c>
      <c r="G137" s="21">
        <v>552054406</v>
      </c>
      <c r="H137" s="21">
        <v>7899416680</v>
      </c>
      <c r="I137" s="23">
        <f t="shared" ref="I137" si="22">+(H137/F137)*100</f>
        <v>33.020520968534136</v>
      </c>
      <c r="J137" s="20">
        <v>106217442</v>
      </c>
      <c r="K137" s="20">
        <v>6445777880</v>
      </c>
      <c r="L137" s="23">
        <f t="shared" ref="L137" si="23">+(K137/F137)*100</f>
        <v>26.944134265500413</v>
      </c>
      <c r="N137" s="11"/>
    </row>
    <row r="138" spans="1:14" ht="36" x14ac:dyDescent="0.25">
      <c r="A138" s="24" t="s">
        <v>274</v>
      </c>
      <c r="B138" s="19" t="s">
        <v>127</v>
      </c>
      <c r="C138" s="20">
        <v>1712644000</v>
      </c>
      <c r="D138" s="21">
        <v>0</v>
      </c>
      <c r="E138" s="22">
        <v>0</v>
      </c>
      <c r="F138" s="20">
        <f t="shared" si="16"/>
        <v>1712644000</v>
      </c>
      <c r="G138" s="21">
        <v>252896313</v>
      </c>
      <c r="H138" s="21">
        <v>1198501011</v>
      </c>
      <c r="I138" s="23">
        <f>+(H138/F138)*100</f>
        <v>69.979576082361532</v>
      </c>
      <c r="J138" s="20">
        <v>98274838</v>
      </c>
      <c r="K138" s="20">
        <v>156754599</v>
      </c>
      <c r="L138" s="23">
        <f t="shared" ref="L138:L154" si="24">+(K138/F138)*100</f>
        <v>9.152783590752076</v>
      </c>
      <c r="N138" s="11"/>
    </row>
    <row r="139" spans="1:14" ht="24" x14ac:dyDescent="0.25">
      <c r="A139" s="24" t="s">
        <v>296</v>
      </c>
      <c r="B139" s="19" t="s">
        <v>297</v>
      </c>
      <c r="C139" s="20">
        <v>1712644000</v>
      </c>
      <c r="D139" s="21">
        <v>0</v>
      </c>
      <c r="E139" s="22">
        <v>0</v>
      </c>
      <c r="F139" s="20">
        <f t="shared" si="16"/>
        <v>1712644000</v>
      </c>
      <c r="G139" s="21">
        <v>252896313</v>
      </c>
      <c r="H139" s="21">
        <v>1198501011</v>
      </c>
      <c r="I139" s="23">
        <f t="shared" ref="I139" si="25">+(H139/F139)*100</f>
        <v>69.979576082361532</v>
      </c>
      <c r="J139" s="20">
        <v>98274838</v>
      </c>
      <c r="K139" s="20">
        <v>156754599</v>
      </c>
      <c r="L139" s="23">
        <f t="shared" ref="L139" si="26">+(K139/F139)*100</f>
        <v>9.152783590752076</v>
      </c>
      <c r="N139" s="11"/>
    </row>
    <row r="140" spans="1:14" ht="24" x14ac:dyDescent="0.25">
      <c r="A140" s="24" t="s">
        <v>275</v>
      </c>
      <c r="B140" s="19" t="s">
        <v>128</v>
      </c>
      <c r="C140" s="20">
        <v>21260106000</v>
      </c>
      <c r="D140" s="21">
        <v>0</v>
      </c>
      <c r="E140" s="22">
        <v>0</v>
      </c>
      <c r="F140" s="20">
        <f t="shared" si="16"/>
        <v>21260106000</v>
      </c>
      <c r="G140" s="21">
        <v>60468670</v>
      </c>
      <c r="H140" s="21">
        <v>6384063936</v>
      </c>
      <c r="I140" s="23">
        <f t="shared" ref="I140:I154" si="27">+(H140/F140)*100</f>
        <v>30.028373028808041</v>
      </c>
      <c r="J140" s="20">
        <v>369014</v>
      </c>
      <c r="K140" s="20">
        <v>6279682520</v>
      </c>
      <c r="L140" s="23">
        <f t="shared" si="24"/>
        <v>29.537399860565134</v>
      </c>
      <c r="N140" s="11"/>
    </row>
    <row r="141" spans="1:14" ht="48" x14ac:dyDescent="0.25">
      <c r="A141" s="24" t="s">
        <v>298</v>
      </c>
      <c r="B141" s="19" t="s">
        <v>299</v>
      </c>
      <c r="C141" s="20">
        <v>21260106000</v>
      </c>
      <c r="D141" s="21">
        <v>0</v>
      </c>
      <c r="E141" s="22">
        <v>0</v>
      </c>
      <c r="F141" s="20">
        <f t="shared" si="16"/>
        <v>21260106000</v>
      </c>
      <c r="G141" s="21">
        <v>60468670</v>
      </c>
      <c r="H141" s="21">
        <v>6384063936</v>
      </c>
      <c r="I141" s="23">
        <f t="shared" ref="I141" si="28">+(H141/F141)*100</f>
        <v>30.028373028808041</v>
      </c>
      <c r="J141" s="20">
        <v>369014</v>
      </c>
      <c r="K141" s="20">
        <v>6279682520</v>
      </c>
      <c r="L141" s="23">
        <f t="shared" si="24"/>
        <v>29.537399860565134</v>
      </c>
      <c r="N141" s="11"/>
    </row>
    <row r="142" spans="1:14" ht="24" x14ac:dyDescent="0.25">
      <c r="A142" s="24" t="s">
        <v>276</v>
      </c>
      <c r="B142" s="19" t="s">
        <v>129</v>
      </c>
      <c r="C142" s="20">
        <v>950000000</v>
      </c>
      <c r="D142" s="21">
        <v>0</v>
      </c>
      <c r="E142" s="22">
        <v>0</v>
      </c>
      <c r="F142" s="20">
        <f t="shared" si="16"/>
        <v>950000000</v>
      </c>
      <c r="G142" s="21">
        <v>238689423</v>
      </c>
      <c r="H142" s="21">
        <v>316851733</v>
      </c>
      <c r="I142" s="23">
        <f t="shared" si="27"/>
        <v>33.352813999999995</v>
      </c>
      <c r="J142" s="20">
        <v>7573590</v>
      </c>
      <c r="K142" s="20">
        <v>9340761</v>
      </c>
      <c r="L142" s="23">
        <f t="shared" si="24"/>
        <v>0.98323799999999995</v>
      </c>
      <c r="N142" s="11"/>
    </row>
    <row r="143" spans="1:14" ht="48" x14ac:dyDescent="0.25">
      <c r="A143" s="24" t="s">
        <v>300</v>
      </c>
      <c r="B143" s="19" t="s">
        <v>299</v>
      </c>
      <c r="C143" s="20">
        <v>950000000</v>
      </c>
      <c r="D143" s="21">
        <v>0</v>
      </c>
      <c r="E143" s="22">
        <v>0</v>
      </c>
      <c r="F143" s="20">
        <f t="shared" si="16"/>
        <v>950000000</v>
      </c>
      <c r="G143" s="21">
        <v>238689423</v>
      </c>
      <c r="H143" s="21">
        <v>316851733</v>
      </c>
      <c r="I143" s="23">
        <f t="shared" ref="I143" si="29">+(H143/F143)*100</f>
        <v>33.352813999999995</v>
      </c>
      <c r="J143" s="20">
        <v>7573590</v>
      </c>
      <c r="K143" s="20">
        <v>9340761</v>
      </c>
      <c r="L143" s="23">
        <f t="shared" ref="L143" si="30">+(K143/F143)*100</f>
        <v>0.98323799999999995</v>
      </c>
      <c r="N143" s="11"/>
    </row>
    <row r="144" spans="1:14" ht="36" x14ac:dyDescent="0.25">
      <c r="A144" s="24" t="s">
        <v>277</v>
      </c>
      <c r="B144" s="19" t="s">
        <v>130</v>
      </c>
      <c r="C144" s="20">
        <v>9054732000</v>
      </c>
      <c r="D144" s="21">
        <v>0</v>
      </c>
      <c r="E144" s="22">
        <v>0</v>
      </c>
      <c r="F144" s="20">
        <f t="shared" si="16"/>
        <v>9054732000</v>
      </c>
      <c r="G144" s="21">
        <v>767849595</v>
      </c>
      <c r="H144" s="21">
        <v>4274825756</v>
      </c>
      <c r="I144" s="23">
        <f t="shared" si="27"/>
        <v>47.210958380656656</v>
      </c>
      <c r="J144" s="20">
        <v>299774526</v>
      </c>
      <c r="K144" s="20">
        <v>534958990</v>
      </c>
      <c r="L144" s="23">
        <f t="shared" si="24"/>
        <v>5.9080598961957129</v>
      </c>
      <c r="N144" s="11"/>
    </row>
    <row r="145" spans="1:14" ht="36" x14ac:dyDescent="0.25">
      <c r="A145" s="24" t="s">
        <v>278</v>
      </c>
      <c r="B145" s="19" t="s">
        <v>131</v>
      </c>
      <c r="C145" s="20">
        <v>3120227000</v>
      </c>
      <c r="D145" s="21">
        <v>0</v>
      </c>
      <c r="E145" s="22">
        <v>0</v>
      </c>
      <c r="F145" s="20">
        <f t="shared" si="16"/>
        <v>3120227000</v>
      </c>
      <c r="G145" s="21">
        <v>220225069</v>
      </c>
      <c r="H145" s="21">
        <v>1291270992</v>
      </c>
      <c r="I145" s="23">
        <f t="shared" si="27"/>
        <v>41.383879826692095</v>
      </c>
      <c r="J145" s="20">
        <v>93585386</v>
      </c>
      <c r="K145" s="20">
        <v>179357658</v>
      </c>
      <c r="L145" s="23">
        <f t="shared" si="24"/>
        <v>5.7482246644234545</v>
      </c>
      <c r="N145" s="11"/>
    </row>
    <row r="146" spans="1:14" ht="24" x14ac:dyDescent="0.25">
      <c r="A146" s="24" t="s">
        <v>279</v>
      </c>
      <c r="B146" s="19" t="s">
        <v>132</v>
      </c>
      <c r="C146" s="20">
        <v>3120227000</v>
      </c>
      <c r="D146" s="21">
        <v>0</v>
      </c>
      <c r="E146" s="22">
        <v>0</v>
      </c>
      <c r="F146" s="20">
        <f t="shared" si="16"/>
        <v>3120227000</v>
      </c>
      <c r="G146" s="21">
        <v>220225069</v>
      </c>
      <c r="H146" s="21">
        <v>1291270992</v>
      </c>
      <c r="I146" s="23">
        <f t="shared" ref="I146" si="31">+(H146/F146)*100</f>
        <v>41.383879826692095</v>
      </c>
      <c r="J146" s="20">
        <v>93585386</v>
      </c>
      <c r="K146" s="20">
        <v>179357658</v>
      </c>
      <c r="L146" s="23">
        <f t="shared" ref="L146:L147" si="32">+(K146/F146)*100</f>
        <v>5.7482246644234545</v>
      </c>
      <c r="N146" s="11"/>
    </row>
    <row r="147" spans="1:14" ht="24" x14ac:dyDescent="0.25">
      <c r="A147" s="24" t="s">
        <v>302</v>
      </c>
      <c r="B147" s="19" t="s">
        <v>301</v>
      </c>
      <c r="C147" s="20">
        <v>3120227000</v>
      </c>
      <c r="D147" s="21">
        <v>0</v>
      </c>
      <c r="E147" s="22">
        <v>0</v>
      </c>
      <c r="F147" s="20">
        <f t="shared" si="16"/>
        <v>3120227000</v>
      </c>
      <c r="G147" s="21">
        <v>220225069</v>
      </c>
      <c r="H147" s="21">
        <v>1291270992</v>
      </c>
      <c r="I147" s="23">
        <f t="shared" ref="I147" si="33">+(H147/F147)*100</f>
        <v>41.383879826692095</v>
      </c>
      <c r="J147" s="20">
        <v>93585386</v>
      </c>
      <c r="K147" s="20">
        <v>179357658</v>
      </c>
      <c r="L147" s="23">
        <f t="shared" si="32"/>
        <v>5.7482246644234545</v>
      </c>
      <c r="N147" s="11"/>
    </row>
    <row r="148" spans="1:14" x14ac:dyDescent="0.25">
      <c r="A148" s="24" t="s">
        <v>280</v>
      </c>
      <c r="B148" s="19" t="s">
        <v>133</v>
      </c>
      <c r="C148" s="20">
        <v>1725554000</v>
      </c>
      <c r="D148" s="21">
        <v>0</v>
      </c>
      <c r="E148" s="22">
        <v>0</v>
      </c>
      <c r="F148" s="20">
        <f t="shared" ref="F148:F156" si="34">+C148+E148</f>
        <v>1725554000</v>
      </c>
      <c r="G148" s="21">
        <v>80274329</v>
      </c>
      <c r="H148" s="21">
        <v>946958700</v>
      </c>
      <c r="I148" s="23">
        <f t="shared" si="27"/>
        <v>54.878531764291353</v>
      </c>
      <c r="J148" s="20">
        <v>96271268</v>
      </c>
      <c r="K148" s="20">
        <v>199887805</v>
      </c>
      <c r="L148" s="23">
        <f t="shared" si="24"/>
        <v>11.583978536748198</v>
      </c>
      <c r="N148" s="11"/>
    </row>
    <row r="149" spans="1:14" x14ac:dyDescent="0.25">
      <c r="A149" s="24" t="s">
        <v>281</v>
      </c>
      <c r="B149" s="19" t="s">
        <v>303</v>
      </c>
      <c r="C149" s="20">
        <v>1725554000</v>
      </c>
      <c r="D149" s="21">
        <v>0</v>
      </c>
      <c r="E149" s="22">
        <v>0</v>
      </c>
      <c r="F149" s="20">
        <f t="shared" si="34"/>
        <v>1725554000</v>
      </c>
      <c r="G149" s="21">
        <v>80274329</v>
      </c>
      <c r="H149" s="21">
        <v>946958700</v>
      </c>
      <c r="I149" s="23">
        <f t="shared" si="27"/>
        <v>54.878531764291353</v>
      </c>
      <c r="J149" s="20">
        <v>96271268</v>
      </c>
      <c r="K149" s="20">
        <v>199887805</v>
      </c>
      <c r="L149" s="23">
        <f t="shared" ref="L149:L150" si="35">+(K149/F149)*100</f>
        <v>11.583978536748198</v>
      </c>
      <c r="N149" s="11"/>
    </row>
    <row r="150" spans="1:14" ht="24" x14ac:dyDescent="0.25">
      <c r="A150" s="24" t="s">
        <v>304</v>
      </c>
      <c r="B150" s="19" t="s">
        <v>305</v>
      </c>
      <c r="C150" s="20">
        <v>1725554000</v>
      </c>
      <c r="D150" s="21">
        <v>0</v>
      </c>
      <c r="E150" s="22">
        <v>0</v>
      </c>
      <c r="F150" s="20">
        <f t="shared" si="34"/>
        <v>1725554000</v>
      </c>
      <c r="G150" s="21">
        <v>80274329</v>
      </c>
      <c r="H150" s="21">
        <v>946958700</v>
      </c>
      <c r="I150" s="23">
        <f t="shared" si="27"/>
        <v>54.878531764291353</v>
      </c>
      <c r="J150" s="20">
        <v>96271268</v>
      </c>
      <c r="K150" s="20">
        <v>199887805</v>
      </c>
      <c r="L150" s="23">
        <f t="shared" si="35"/>
        <v>11.583978536748198</v>
      </c>
      <c r="N150" s="11"/>
    </row>
    <row r="151" spans="1:14" x14ac:dyDescent="0.25">
      <c r="A151" s="24" t="s">
        <v>282</v>
      </c>
      <c r="B151" s="19" t="s">
        <v>134</v>
      </c>
      <c r="C151" s="20">
        <v>1232080000</v>
      </c>
      <c r="D151" s="21">
        <v>0</v>
      </c>
      <c r="E151" s="22">
        <v>0</v>
      </c>
      <c r="F151" s="20">
        <f t="shared" si="34"/>
        <v>1232080000</v>
      </c>
      <c r="G151" s="21">
        <v>-11383498</v>
      </c>
      <c r="H151" s="21">
        <v>475598209</v>
      </c>
      <c r="I151" s="23">
        <f t="shared" si="27"/>
        <v>38.601244156223622</v>
      </c>
      <c r="J151" s="20">
        <v>51924992</v>
      </c>
      <c r="K151" s="20">
        <v>86419076</v>
      </c>
      <c r="L151" s="23">
        <f t="shared" si="24"/>
        <v>7.0140799298746836</v>
      </c>
      <c r="N151" s="11"/>
    </row>
    <row r="152" spans="1:14" ht="24" x14ac:dyDescent="0.25">
      <c r="A152" s="24" t="s">
        <v>283</v>
      </c>
      <c r="B152" s="19" t="s">
        <v>135</v>
      </c>
      <c r="C152" s="20">
        <v>1232080000</v>
      </c>
      <c r="D152" s="21">
        <v>0</v>
      </c>
      <c r="E152" s="22">
        <v>0</v>
      </c>
      <c r="F152" s="20">
        <f t="shared" si="34"/>
        <v>1232080000</v>
      </c>
      <c r="G152" s="21">
        <v>-11383498</v>
      </c>
      <c r="H152" s="21">
        <v>475598209</v>
      </c>
      <c r="I152" s="23">
        <f t="shared" si="27"/>
        <v>38.601244156223622</v>
      </c>
      <c r="J152" s="20">
        <v>51924992</v>
      </c>
      <c r="K152" s="20">
        <v>86419076</v>
      </c>
      <c r="L152" s="23">
        <f t="shared" ref="L152:L153" si="36">+(K152/F152)*100</f>
        <v>7.0140799298746836</v>
      </c>
      <c r="N152" s="11"/>
    </row>
    <row r="153" spans="1:14" ht="24" x14ac:dyDescent="0.25">
      <c r="A153" s="24" t="s">
        <v>306</v>
      </c>
      <c r="B153" s="19" t="s">
        <v>307</v>
      </c>
      <c r="C153" s="20">
        <v>1232080000</v>
      </c>
      <c r="D153" s="21">
        <v>0</v>
      </c>
      <c r="E153" s="22">
        <v>0</v>
      </c>
      <c r="F153" s="20">
        <f t="shared" si="34"/>
        <v>1232080000</v>
      </c>
      <c r="G153" s="21">
        <v>-11383498</v>
      </c>
      <c r="H153" s="21">
        <v>475598209</v>
      </c>
      <c r="I153" s="23">
        <f t="shared" ref="I153" si="37">+(H153/F153)*100</f>
        <v>38.601244156223622</v>
      </c>
      <c r="J153" s="20">
        <v>51924992</v>
      </c>
      <c r="K153" s="20">
        <v>86419076</v>
      </c>
      <c r="L153" s="23">
        <f t="shared" si="36"/>
        <v>7.0140799298746836</v>
      </c>
      <c r="N153" s="11"/>
    </row>
    <row r="154" spans="1:14" ht="36" x14ac:dyDescent="0.25">
      <c r="A154" s="24" t="s">
        <v>284</v>
      </c>
      <c r="B154" s="19" t="s">
        <v>136</v>
      </c>
      <c r="C154" s="20">
        <v>2976871000</v>
      </c>
      <c r="D154" s="21">
        <v>0</v>
      </c>
      <c r="E154" s="22">
        <v>0</v>
      </c>
      <c r="F154" s="20">
        <f t="shared" si="34"/>
        <v>2976871000</v>
      </c>
      <c r="G154" s="21">
        <v>478733695</v>
      </c>
      <c r="H154" s="21">
        <v>1560997855</v>
      </c>
      <c r="I154" s="23">
        <f t="shared" si="27"/>
        <v>52.437537770363583</v>
      </c>
      <c r="J154" s="20">
        <v>57992880</v>
      </c>
      <c r="K154" s="20">
        <v>69294451</v>
      </c>
      <c r="L154" s="23">
        <f t="shared" si="24"/>
        <v>2.32776129701287</v>
      </c>
    </row>
    <row r="155" spans="1:14" ht="36" x14ac:dyDescent="0.25">
      <c r="A155" s="24" t="s">
        <v>285</v>
      </c>
      <c r="B155" s="19" t="s">
        <v>137</v>
      </c>
      <c r="C155" s="20">
        <v>2976871000</v>
      </c>
      <c r="D155" s="21">
        <v>0</v>
      </c>
      <c r="E155" s="22">
        <v>0</v>
      </c>
      <c r="F155" s="20">
        <f t="shared" si="34"/>
        <v>2976871000</v>
      </c>
      <c r="G155" s="21">
        <v>478733695</v>
      </c>
      <c r="H155" s="21">
        <v>1560997855</v>
      </c>
      <c r="I155" s="23">
        <f t="shared" ref="I155:I156" si="38">+(H155/F155)*100</f>
        <v>52.437537770363583</v>
      </c>
      <c r="J155" s="20">
        <v>57992880</v>
      </c>
      <c r="K155" s="20">
        <v>69294451</v>
      </c>
      <c r="L155" s="23">
        <f t="shared" ref="L155:L156" si="39">+(K155/F155)*100</f>
        <v>2.32776129701287</v>
      </c>
    </row>
    <row r="156" spans="1:14" ht="36" x14ac:dyDescent="0.25">
      <c r="A156" s="24" t="s">
        <v>308</v>
      </c>
      <c r="B156" s="19" t="s">
        <v>309</v>
      </c>
      <c r="C156" s="20">
        <v>2976871000</v>
      </c>
      <c r="D156" s="21">
        <v>0</v>
      </c>
      <c r="E156" s="22">
        <v>0</v>
      </c>
      <c r="F156" s="20">
        <f t="shared" si="34"/>
        <v>2976871000</v>
      </c>
      <c r="G156" s="21">
        <v>478733695</v>
      </c>
      <c r="H156" s="21">
        <v>1560997855</v>
      </c>
      <c r="I156" s="23">
        <f t="shared" si="38"/>
        <v>52.437537770363583</v>
      </c>
      <c r="J156" s="20">
        <v>57992880</v>
      </c>
      <c r="K156" s="20">
        <v>69294451</v>
      </c>
      <c r="L156" s="23">
        <f t="shared" si="39"/>
        <v>2.32776129701287</v>
      </c>
    </row>
  </sheetData>
  <mergeCells count="3">
    <mergeCell ref="D6:E6"/>
    <mergeCell ref="K6:L6"/>
    <mergeCell ref="H6:I6"/>
  </mergeCells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Mendez</dc:creator>
  <cp:lastModifiedBy>Didier Orduz</cp:lastModifiedBy>
  <dcterms:created xsi:type="dcterms:W3CDTF">2020-05-07T20:10:45Z</dcterms:created>
  <dcterms:modified xsi:type="dcterms:W3CDTF">2020-06-04T15:19:57Z</dcterms:modified>
</cp:coreProperties>
</file>